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840" windowHeight="12435" tabRatio="836"/>
  </bookViews>
  <sheets>
    <sheet name="п 1.1 раздел 1 ЗУ" sheetId="1" r:id="rId1"/>
    <sheet name="п 1.2 раздел 1 зд, стр, соор" sheetId="2" r:id="rId2"/>
    <sheet name="п1.3 раздел 1 пом-я" sheetId="3" r:id="rId3"/>
    <sheet name="п1.4 раздел 1 суда" sheetId="8" r:id="rId4"/>
    <sheet name="п 2.1 раздел 2 акции" sheetId="4" r:id="rId5"/>
    <sheet name="п 2.2 раздел 2 вкл" sheetId="5" r:id="rId6"/>
    <sheet name="п 2.3 раздел 2 движ" sheetId="6" r:id="rId7"/>
    <sheet name="п2.4 раздел 2" sheetId="9" r:id="rId8"/>
    <sheet name="раздел 3 им-во учр" sheetId="7" r:id="rId9"/>
  </sheets>
  <definedNames>
    <definedName name="_xlnm._FilterDatabase" localSheetId="0" hidden="1">'п 1.1 раздел 1 ЗУ'!$A$5:$O$32</definedName>
    <definedName name="_xlnm._FilterDatabase" localSheetId="1" hidden="1">'п 1.2 раздел 1 зд, стр, соор'!$A$4:$T$87</definedName>
    <definedName name="_xlnm._FilterDatabase" localSheetId="6" hidden="1">'п 2.3 раздел 2 движ'!$A$6:$P$90</definedName>
    <definedName name="_xlnm._FilterDatabase" localSheetId="2" hidden="1">'п1.3 раздел 1 пом-я'!$A$4:$R$6</definedName>
    <definedName name="_xlnm._FilterDatabase" localSheetId="8" hidden="1">'раздел 3 им-во учр'!$B$6:$R$924</definedName>
  </definedNames>
  <calcPr calcId="124519"/>
</workbook>
</file>

<file path=xl/calcChain.xml><?xml version="1.0" encoding="utf-8"?>
<calcChain xmlns="http://schemas.openxmlformats.org/spreadsheetml/2006/main">
  <c r="Q16" i="2"/>
  <c r="Q13"/>
  <c r="Q14"/>
  <c r="Q10"/>
  <c r="Q8"/>
  <c r="Q7"/>
  <c r="N922" i="7" l="1"/>
  <c r="N719" l="1"/>
  <c r="O829" l="1"/>
  <c r="O503"/>
  <c r="O913" l="1"/>
  <c r="N913"/>
  <c r="N829"/>
  <c r="O772"/>
  <c r="N772"/>
  <c r="O719"/>
  <c r="N914" l="1"/>
  <c r="N503"/>
  <c r="O493"/>
  <c r="N493"/>
  <c r="N483"/>
  <c r="N484" s="1"/>
  <c r="O475"/>
  <c r="O477" s="1"/>
  <c r="N475"/>
  <c r="O476" l="1"/>
  <c r="N476"/>
  <c r="N477" s="1"/>
  <c r="N504"/>
  <c r="N505" s="1"/>
  <c r="N449" l="1"/>
  <c r="N447"/>
  <c r="N410"/>
  <c r="N406"/>
  <c r="N399"/>
  <c r="N392"/>
  <c r="N383"/>
  <c r="N374"/>
  <c r="N371"/>
  <c r="N368"/>
  <c r="N364"/>
  <c r="N347"/>
  <c r="N345"/>
  <c r="N336"/>
  <c r="N322"/>
  <c r="N320"/>
  <c r="N318"/>
  <c r="N314"/>
  <c r="N311"/>
  <c r="O406"/>
  <c r="O399"/>
  <c r="O392"/>
  <c r="O364"/>
  <c r="O347"/>
  <c r="O345"/>
  <c r="O336"/>
  <c r="N411" l="1"/>
  <c r="O410"/>
  <c r="O311"/>
  <c r="O450" l="1"/>
  <c r="E693"/>
  <c r="O569"/>
  <c r="N569"/>
  <c r="O553"/>
  <c r="O449"/>
  <c r="O447"/>
  <c r="O306"/>
  <c r="O302"/>
  <c r="O303" l="1"/>
  <c r="O693" l="1"/>
  <c r="N693"/>
  <c r="N553"/>
  <c r="E553"/>
  <c r="N302" l="1"/>
  <c r="N303" l="1"/>
  <c r="N306" l="1"/>
  <c r="N450" s="1"/>
  <c r="N694" l="1"/>
  <c r="N695" s="1"/>
  <c r="O924" l="1"/>
  <c r="O694"/>
  <c r="O695" l="1"/>
  <c r="N915"/>
  <c r="O483"/>
  <c r="O484" s="1"/>
  <c r="O504"/>
  <c r="O914"/>
  <c r="O915" l="1"/>
  <c r="O505"/>
  <c r="N923"/>
  <c r="O923" l="1"/>
</calcChain>
</file>

<file path=xl/sharedStrings.xml><?xml version="1.0" encoding="utf-8"?>
<sst xmlns="http://schemas.openxmlformats.org/spreadsheetml/2006/main" count="1713" uniqueCount="642">
  <si>
    <t>_</t>
  </si>
  <si>
    <t>Земли 
населенных 
пунктов</t>
  </si>
  <si>
    <t>Категория 
земель</t>
  </si>
  <si>
    <t>Вид 
разрешенного 
использования</t>
  </si>
  <si>
    <t>№
п/п</t>
  </si>
  <si>
    <t>А.В. Румянцева</t>
  </si>
  <si>
    <t>Заместитель главы 
Темрюкского городского поселения
Темрюкского района</t>
  </si>
  <si>
    <t>ИТОГО</t>
  </si>
  <si>
    <t>Адрес 
(местоположение), ОКТМО</t>
  </si>
  <si>
    <t>Земельный участок</t>
  </si>
  <si>
    <t>Сведения о произведен-ном улучшении земельного участка</t>
  </si>
  <si>
    <t xml:space="preserve"> _</t>
  </si>
  <si>
    <t>Сведения 
об устан. 
в отнош. земельного участка огранич. (обремен.) 
с указан. наимен. вида огранич. (обремен.), основан. 
и даты их возникн. и  прекращ.</t>
  </si>
  <si>
    <t xml:space="preserve">Сведения о лице, в пользу которого установлены ограничения (обременения), включая полное наименование юр. лица, его организац.-правовую форму или фамилию, имя и отчество (при наличии), ИНН, КПП (для юр.лица), ОГРН (для юр. лица), адрес в пределах местонахо-ждения (для юр.лиц), адрес места регистрации по месту жительства (месту пребыания) (для физ.лиц), с указанием ОКТМО </t>
  </si>
  <si>
    <t>Реестровый номер объекта</t>
  </si>
  <si>
    <t>Иные сведения (при необхо-димости)</t>
  </si>
  <si>
    <t>Кадастровый 
номер, дата присвоения</t>
  </si>
  <si>
    <t>Сведения о правообладателе (полное наименование юридического лица, организационно-правовая форма, ИНН, КПП, ОГРН, адрес местонахождения)</t>
  </si>
  <si>
    <t>Вид вещного права, сведения о регистрации 
права, реквизиты 
документов-
оснований 
возникновения (прекращения)
права муниципальной собственности на имущество, дата возникновения 
права</t>
  </si>
  <si>
    <t>Вид объекта учета</t>
  </si>
  <si>
    <t>Назначение объекта учета</t>
  </si>
  <si>
    <t>Балансовая стоимость</t>
  </si>
  <si>
    <t>Сведения о лице, в пользу которого установлены ограничения (обременения)</t>
  </si>
  <si>
    <t>Нежилое</t>
  </si>
  <si>
    <t xml:space="preserve"> -</t>
  </si>
  <si>
    <t>-</t>
  </si>
  <si>
    <t>Итого:</t>
  </si>
  <si>
    <t>Сооружения</t>
  </si>
  <si>
    <t>ВСЕГО:</t>
  </si>
  <si>
    <t>Наименова-ние объекта учета</t>
  </si>
  <si>
    <t>Адрес 
(местоположение) объекта учета, ОКТМО</t>
  </si>
  <si>
    <t>Кадаст-
ровый 
номер, дата присвое-ния</t>
  </si>
  <si>
    <t>Сведения о здании, сооружении, в состав которого входит объект учета (кадастровый номер, форма собственности)</t>
  </si>
  <si>
    <t>Вид права, на основании которого правообладателю принадлежит объект учета, реквизиты 
документов-
оснований 
возникновения (прекращения)
права муниципаль-
ной собствен-
ности и иного вещного права, регистрация права собственности и дата возникновения (прекращения)
права собственности и иного вещного права</t>
  </si>
  <si>
    <t>Сведения о характеристи-ках объекта, в том числе: тип объекта, площадь, этажность</t>
  </si>
  <si>
    <t>Инвента-рный номер объекта учета</t>
  </si>
  <si>
    <t>Кадастровая стоимость</t>
  </si>
  <si>
    <t>Сведения об изменениях объекта учета (произведен-ных достройках, капитальном ремонте, реконструкции, модернизации, сносе)</t>
  </si>
  <si>
    <t>Сведения 
об установлен-ных 
в отношении объекта учета ограничениях (обременени-ях) с указа-нием наимено-вания вида ограничений (обременении), основания и даты
их возни-кновения и  прекращения</t>
  </si>
  <si>
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ОКТМО)</t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</si>
  <si>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</si>
  <si>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t>Сведения о правообладателе</t>
  </si>
  <si>
    <t>Вид вещного права, на основании которого правообладателю принадлежит объект учета, с указанием реквизитов документов-оснований возникновения (прекращения) права собственности, иного вещного права</t>
  </si>
  <si>
    <t>Сведения об установленных в ограничениях (обременениях) с указанием наименования вида ограничений (обременении), основания и даты их возникновения и прекращения</t>
  </si>
  <si>
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ОКТМО)</t>
  </si>
  <si>
    <t>Доля (вклад) в уставном (складочном) капитале хозяйственного общества, товарищества в процентах</t>
  </si>
  <si>
    <t>Производственный и хозяйственный инвентарь</t>
  </si>
  <si>
    <t>2007 года ввода в эксплуатацию</t>
  </si>
  <si>
    <t>2012 года ввода в эксплуатацию</t>
  </si>
  <si>
    <t>ИТОГО:</t>
  </si>
  <si>
    <t>Реестровый номер объекта учета</t>
  </si>
  <si>
    <t>Наименование
 объекта учета</t>
  </si>
  <si>
    <t>Адрес
(местополо-
жение) (при наличии), ОКТМО (для недвижимого имущества и земельных участков)</t>
  </si>
  <si>
    <t>Общая пло-
щадь/
протя
жен-
ность
 (кв.м/
м) (для недви-жимого иму-щества и земельных участков)</t>
  </si>
  <si>
    <t>Вид права (для всего имущества), сведения о регистра-
ции права муници-
пальной собствен-
ности (для недвижимого имущества и земельных участков)</t>
  </si>
  <si>
    <t>Сведения о балансодержателе</t>
  </si>
  <si>
    <t>Сведения 
о регист-
рации 
вещного 
права
(оператив-
ное управление, 
хоз.веде-
ние), для земельных участков постоянное (бессрочное) пользование</t>
  </si>
  <si>
    <t>Реквизиты 
документов-
оснований 
возникновения 
права муници-
пальной собствен-
ности, дата 
возникновения 
права</t>
  </si>
  <si>
    <t>Сведения 
об 
установлении 
в отношении 
муниципально-
го имущества 
ограничений 
(обременений) 
с указанием 
основания 
и даты их 
возникновения</t>
  </si>
  <si>
    <t>Иные сведения (при необходимости)</t>
  </si>
  <si>
    <t>ДВИЖИМОЕ ИМУЩЕСТВО</t>
  </si>
  <si>
    <t>Транспортные средства</t>
  </si>
  <si>
    <t>НЕДВИЖИМОЕ ИМУЩЕСТВО</t>
  </si>
  <si>
    <t>Здания</t>
  </si>
  <si>
    <t>ИТОГО движимое имущество:</t>
  </si>
  <si>
    <t>Земельные участки</t>
  </si>
  <si>
    <t>ВСЕГО по учреждению (движимое и недвижимое имущество, за исключением земельных участков):</t>
  </si>
  <si>
    <t>ИТОГО недвижимое имущество:</t>
  </si>
  <si>
    <t>ИТОГО иное движимое имущество:</t>
  </si>
  <si>
    <t>Площадь,
м2</t>
  </si>
  <si>
    <t xml:space="preserve">Наименование земельного участка </t>
  </si>
  <si>
    <t>1.1.1.000001</t>
  </si>
  <si>
    <r>
      <t xml:space="preserve">ВСЕГО по учреждениям и предприятиям </t>
    </r>
    <r>
      <rPr>
        <sz val="11"/>
        <color rgb="FFFF0000"/>
        <rFont val="Times New Roman"/>
        <family val="1"/>
        <charset val="204"/>
      </rPr>
      <t>(движимое и недвижимое имущество, за исключением земельных участков)</t>
    </r>
    <r>
      <rPr>
        <b/>
        <sz val="11"/>
        <color rgb="FFFF0000"/>
        <rFont val="Times New Roman"/>
        <family val="1"/>
        <charset val="204"/>
      </rPr>
      <t>:</t>
    </r>
  </si>
  <si>
    <r>
      <t xml:space="preserve">ВСЕГО по учреждениям и предприятиям </t>
    </r>
    <r>
      <rPr>
        <sz val="11"/>
        <color rgb="FFFF0000"/>
        <rFont val="Times New Roman"/>
        <family val="1"/>
        <charset val="204"/>
      </rPr>
      <t>(земельные участки):</t>
    </r>
  </si>
  <si>
    <t>Для сельскохозяйственного производства</t>
  </si>
  <si>
    <t>Реквизиты 
документов-
оснований 
возникновения 
права (оператив-
ное управление, 
хоз.веде-
ние), для земельных участков постоянное (бессрочное) пользование,дата 
возникновения 
права</t>
  </si>
  <si>
    <t>Сведе-
ния о лице , в пользу которого установлены ограничения</t>
  </si>
  <si>
    <t>Муниципальное образование Выселковское сельское поселение в составе муниципального образования Выселковский район, ИНН 2328012307, ОГРН 1052315826133, КПП 232801001, ст. Выселки, ул. Ленина, 39</t>
  </si>
  <si>
    <t>ЗДАНИЯ</t>
  </si>
  <si>
    <t>1.1.1.000002</t>
  </si>
  <si>
    <t>1.1.1.000003</t>
  </si>
  <si>
    <t>1.1.1.000004</t>
  </si>
  <si>
    <t>1.1.1.000005</t>
  </si>
  <si>
    <t>1.1.1.000006</t>
  </si>
  <si>
    <t>1.1.1.000007</t>
  </si>
  <si>
    <t>1.1.1.000008</t>
  </si>
  <si>
    <t>1.1.1.000009</t>
  </si>
  <si>
    <t>1.1.1.000010</t>
  </si>
  <si>
    <t>1.1.1.000011</t>
  </si>
  <si>
    <t>1.1.1.000012</t>
  </si>
  <si>
    <t>1.1.1.000013</t>
  </si>
  <si>
    <t>1.1.1.000014</t>
  </si>
  <si>
    <t>1.1.1.000015</t>
  </si>
  <si>
    <t>1.1.1.000016</t>
  </si>
  <si>
    <t>1.1.1.000017</t>
  </si>
  <si>
    <t>1.1.1.000018</t>
  </si>
  <si>
    <t>1.1.1.000019</t>
  </si>
  <si>
    <t>1.1.1.000020</t>
  </si>
  <si>
    <t>1.1.1.000021</t>
  </si>
  <si>
    <t>1.1.1.000022</t>
  </si>
  <si>
    <t>1.1.1.000023</t>
  </si>
  <si>
    <t>1.1.1.000024</t>
  </si>
  <si>
    <t>1.1.1.000025</t>
  </si>
  <si>
    <t xml:space="preserve">Правообладатель:  Муниципальное унитарное предприятие  Выселковского сельского поселения Выселковского района «Выселковские коммунальные системы» </t>
  </si>
  <si>
    <t xml:space="preserve">Муниципальная собственность
</t>
  </si>
  <si>
    <t>Иные сооружения</t>
  </si>
  <si>
    <t>Автомобильные дороги общего пользования, местного значения</t>
  </si>
  <si>
    <t>Автодорога</t>
  </si>
  <si>
    <t>Кадаст-
ровый 
номер, дата постановки на учет (для недвижи-мого имущества, в том числе для земельных участков), идентификационный номер автомобильной дороги</t>
  </si>
  <si>
    <t>Асфальтобетон</t>
  </si>
  <si>
    <t>казна</t>
  </si>
  <si>
    <t>Муниципальное унитарное предприятие «Выселковские коммунальные системы» Выселковского сельского посления Выселковского района ОГРН 1112328000113, ИНН 2328000573, КПП 232801001</t>
  </si>
  <si>
    <t xml:space="preserve">Помещение
дома культуры
</t>
  </si>
  <si>
    <t>Краснодарский край, муниципальное образование Выселковский район, Выселковское сельское поселение, ст-ца Выселки, ул. Ленина, д. 94, помещ. 14-16</t>
  </si>
  <si>
    <t>23:05:0602028:670, 03.10.2022</t>
  </si>
  <si>
    <t>Назначение
Нежилое
Этаж
1</t>
  </si>
  <si>
    <t>Муниципальная собственность № 23:05:0602028:670-23/257/2022-1
от 18.10.2022</t>
  </si>
  <si>
    <t>Акт приема-передачи имущества, передаваемого из собственности МО Выселковский район в собственность МО Выселковского сельского поселения от 01.09.2006г. Решение VII сессии I созыва совета Выселковского с/п № 2 от 10.04.2006г.</t>
  </si>
  <si>
    <t>Хозяйственное ведение № 23:05:0602028:670-23/257/2022-2
от 01.11.2022</t>
  </si>
  <si>
    <t>Помещение (служебное жилое помещение)</t>
  </si>
  <si>
    <t>Краснодарский край, Выселковский р-н, ст-ца Выселки, пер. Первомайский, д. 10, к. 6</t>
  </si>
  <si>
    <t>23:05:0602033:543, 01.02.2016</t>
  </si>
  <si>
    <t>Назначение
Жилое
Этаж
1, Инвентарный номер
4322</t>
  </si>
  <si>
    <t>Муниципальная собственность № 23:05:0602033:543-23/257/2020-1
от 12.08.2020</t>
  </si>
  <si>
    <t xml:space="preserve">Решение XII сессии I созыва Совема МО Выселковский район, №4 от 06.04.2006г.
Решение VIIсессии I созыва Совета Выселковского с/п № 2 от 10.04.2006г. Технический план жилого помещения (квартиры), №б/н, от 23.12.2015 ГУП филиал ГУП КК «Крайтехинвентаризация-Краевое БТИ» по Выселковскому району
</t>
  </si>
  <si>
    <t xml:space="preserve">Хозяйственное ведение </t>
  </si>
  <si>
    <t>договор хозяйственного ведения от 21.06.2023 года №3, распоряжение №207-р от 21.06.2023</t>
  </si>
  <si>
    <t>Краснодарский край, Выселковский р-н, ст-ца Выселки, пер. Первомайский, д. 10, к. 7</t>
  </si>
  <si>
    <t>23:05:0602033:542, 01.02.2016</t>
  </si>
  <si>
    <t xml:space="preserve">Решение XII сессии I созыва Совема МО Выселковский район, №4 от 06.04.2006г.
Решение VIIсессии I созыва Совета Выселковского с/п № 2 от 10.04.2006г.
Акт приема-передачи имущества, передаваемого из собственности МО Выселковский район в собственность МО Выселковского с/п 01.09.2006г
</t>
  </si>
  <si>
    <t>ВСЕГО земельные участки (0 ед., площадью 0 кв.м, кадастровой стоимостью 0 рублей):</t>
  </si>
  <si>
    <t>ВСЕГО движимое имущество</t>
  </si>
  <si>
    <t>ВСЕГО недвижимое имущество:</t>
  </si>
  <si>
    <t>ВСЕГО передаточные устройства:</t>
  </si>
  <si>
    <t>1.1.2.000001</t>
  </si>
  <si>
    <t>1.1.2.000002</t>
  </si>
  <si>
    <t>1.1.2.000003</t>
  </si>
  <si>
    <t>1.1.2.000004</t>
  </si>
  <si>
    <t>1.1.2.000005</t>
  </si>
  <si>
    <t>1.1.2.000006</t>
  </si>
  <si>
    <t>1.1.2.000007</t>
  </si>
  <si>
    <t>1.1.2.000008</t>
  </si>
  <si>
    <t>1.1.2.000009</t>
  </si>
  <si>
    <t>1.1.2.000010</t>
  </si>
  <si>
    <t>1.1.2.000011</t>
  </si>
  <si>
    <t>1.1.2.000012</t>
  </si>
  <si>
    <t>1.1.2.000013</t>
  </si>
  <si>
    <t>1.1.2.000014</t>
  </si>
  <si>
    <t>1.1.2.000015</t>
  </si>
  <si>
    <t>1.1.2.000016</t>
  </si>
  <si>
    <t>1.1.2.000017</t>
  </si>
  <si>
    <t>1.1.2.000018</t>
  </si>
  <si>
    <t>1.1.2.000019</t>
  </si>
  <si>
    <t>3.3.1.000424</t>
  </si>
  <si>
    <t>3.3.1.000425</t>
  </si>
  <si>
    <t>3.3.1.000426</t>
  </si>
  <si>
    <t>Игровое оборудование (п.Сахарного завода(часовня)</t>
  </si>
  <si>
    <t xml:space="preserve">Игровое оборудование </t>
  </si>
  <si>
    <t>Игровое оборудование (ст. Выселки, ул. Красная Поляна-ул. Ткаченко)</t>
  </si>
  <si>
    <t>Игровое оборудование (ст. Выселки, ул. Кооперативная)</t>
  </si>
  <si>
    <t>Игровое оборудование (ст. Выселки, ул. Урожайная)</t>
  </si>
  <si>
    <t>Игровое оборудование (х. Иногородне-Малеваный, ул.Северная, 200)</t>
  </si>
  <si>
    <t>Игровое оборудование (ст. Выселки, ул. Раздольная)</t>
  </si>
  <si>
    <t>Игровое оборудование (ст. Выселки, ул. Екатеринодарская)</t>
  </si>
  <si>
    <t>Игровое оборудование (ст. Выселки, ул. Ленина и пер. Калинина)</t>
  </si>
  <si>
    <t>ИТОГО ИМУЩЕСТВО СКВЕРА: 4549618,40</t>
  </si>
  <si>
    <t>Игровое оборудование (ст. Выселки, ул. Ленина, 184), ,(ст. Выселки, ул. Ленина, 184-186)</t>
  </si>
  <si>
    <t>Игровое оборудование (ст. Выселки, ул. Красная Поляна- ул. Широкая)</t>
  </si>
  <si>
    <t>Игровое оборудование (ст. Выселки, пер. Восточный)</t>
  </si>
  <si>
    <t>Игровое оборудование (Краснодарский край, Выселковский район, с. Первомайское, ул. Набережная)</t>
  </si>
  <si>
    <t>Игровое оборудование (Краснодарский край, Выселковский район, ст. Выселки, пер. Хлеборобный)</t>
  </si>
  <si>
    <t>Игровое оборудование (ст. Выселки, ул. Садовая)</t>
  </si>
  <si>
    <t>Игровое оборудование (ст. Выселки, пер. Дачный)</t>
  </si>
  <si>
    <t>Игровое оборудование ( ст. Выселки, ул. Широкая)</t>
  </si>
  <si>
    <t>Правообладатель:  МУНИЦИПАЛЬНОЕ АВТОНОМНОЕ КИНОВИДЕОЗРЕЛИЩНОЕ УЧРЕЖДЕНИЕ КУЛЬТУРЫ "КИНОЗАЛ ФОРУМ"</t>
  </si>
  <si>
    <t>машины и оборудование</t>
  </si>
  <si>
    <t>Правообладатель:  МАУ "Мемориал" 
 МУНИЦИПАЛЬНОЕ АВТОНОМНОЕ УЧРЕЖДЕНИЕ "МЕМОРИАЛ" ВЫСЕЛКОВСКОГО СЕЛЬСКОГО ПОСЕЛЕНИЯ ВЫСЕЛКОВСКОГО РАЙОНА</t>
  </si>
  <si>
    <t>особо-ценное движимое имущество</t>
  </si>
  <si>
    <t>транспортные средства</t>
  </si>
  <si>
    <t>2.2.3.000001</t>
  </si>
  <si>
    <t>2.2.3.000002</t>
  </si>
  <si>
    <t>2.2.3.000003</t>
  </si>
  <si>
    <t>Сведения о стоимости, Кадастровая стоимость</t>
  </si>
  <si>
    <t>Договор №11 от 24.10.2022, распоряжение №267-р от 24.10.2022, дополнительное соглашение №1 от 01.11.2024</t>
  </si>
  <si>
    <t xml:space="preserve">Правообладатель:  Муниципальное казенное учреждение Выселковского сельского поселения Выселковского района «Централизованная бухгалтерия» </t>
  </si>
  <si>
    <t>оборудование</t>
  </si>
  <si>
    <t>помещения</t>
  </si>
  <si>
    <t>2.2.3.000004</t>
  </si>
  <si>
    <t>2.2.3.000005</t>
  </si>
  <si>
    <t>2.2.3.000006</t>
  </si>
  <si>
    <t>2.2.3.000007</t>
  </si>
  <si>
    <t>2.2.3.000015</t>
  </si>
  <si>
    <t>РАЗДЕЛ 2</t>
  </si>
  <si>
    <t>№ п/п</t>
  </si>
  <si>
    <t>Сведения о правообладателях</t>
  </si>
  <si>
    <t xml:space="preserve">Реестровый номер объектов учета, принадлежащих на соответствующем вещном праве;
</t>
  </si>
  <si>
    <t xml:space="preserve">Реестровый номер объектов учета, вещные права на которые ограничены (обременены) в пользу правообладателя;
</t>
  </si>
  <si>
    <t xml:space="preserve">Иные сведения (при необходимости).
</t>
  </si>
  <si>
    <t>РАЗДЕЛ 3</t>
  </si>
  <si>
    <t>РАЗДЕЛ 1</t>
  </si>
  <si>
    <t>сооружения - памятники</t>
  </si>
  <si>
    <t>сооружения - искусственные дорожные сооружения</t>
  </si>
  <si>
    <t>иные сооружения</t>
  </si>
  <si>
    <t>СООРУЖЕНИЯ</t>
  </si>
  <si>
    <t>здание</t>
  </si>
  <si>
    <t>сооружение</t>
  </si>
  <si>
    <t>назначение объекта учета</t>
  </si>
  <si>
    <t xml:space="preserve">
Нежилое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</si>
  <si>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</si>
  <si>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об основных характеристиках объекта учета: Год выпуска (ввода в эксплуатацию), инвентарный номер, модель (при наличии), материал покрытия</t>
  </si>
  <si>
    <t>порт (место) регистрации и (или) место (аэродром) базирования (с указанием ОКТМО)</t>
  </si>
  <si>
    <t>регистрационный номер ( с датой присвоения)</t>
  </si>
  <si>
    <t>Сведения об основных характеристи-ках судна, в том числе: горд и место постройки судна, инвеннтарный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</si>
  <si>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</si>
  <si>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</si>
  <si>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t>Сведения 
об установленных 
в отношении судна ограничениях (обременениях) с указанием наименования вида ограничений (обременений), основания и даты
их возникновения и  прекращения</t>
  </si>
  <si>
    <t>Вид права, на основании которого правообладателю принадлежит объект учета, реквизиты документов-оснований 
возникновения (прекращения) права муниципальной собственности и иного вещного права, регистрация права собственности и дата возникновения (прекращения) права собственности и иного вещного права</t>
  </si>
  <si>
    <t>Наименование объекта учета</t>
  </si>
  <si>
    <t>Подраздел 1.4 раздела 1. Сведения о воздушных и морских судах, судах внутреннего влавания</t>
  </si>
  <si>
    <t>Наименование движимого имущества (иного имущества)</t>
  </si>
  <si>
    <t xml:space="preserve">Общая пло-
щадь/
протя
жен-
ность
 (кв.м/
м) </t>
  </si>
  <si>
    <t>сведения об объекте учета, в том числе Год выпуска (ввода в эксплуатацию), инвентарный номер, модель (при наличии), материал покрытия</t>
  </si>
  <si>
    <t>размер доли в праве общей долевой собственности на объекты  недвижимого и (или) движимого имущества</t>
  </si>
  <si>
    <t>сведения о стоимости доли</t>
  </si>
  <si>
    <t>сведения об участниках общей долевой собственности</t>
  </si>
  <si>
    <t>сведения о правообладателе</t>
  </si>
  <si>
    <t>Вид права, на основании которого правообладателю принадлежит объект учета, реквизиты документов-оснований возникновения (прекращения) права муниципальной собственности и иного вещного права, регистрация права собственности и дата возникновения (прекращения) права собственности и иного вещного права</t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</si>
  <si>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</si>
  <si>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подраздел 2.4. Сведения о долях в праве общей долевой собственности на объекты недвижимого и (или) движимого имущества</t>
  </si>
  <si>
    <t>Подраздел 2.1 раздела 2. Сведения об акциях  на 01.01.2025г.</t>
  </si>
  <si>
    <t>Подраздел 2.2 раздела 2. Сведения о долях (вкладах) в уставных (складочных) капиталах хозяйственных обществ и товариществ  на 01.01.2025 г.</t>
  </si>
  <si>
    <t xml:space="preserve">РАЗДЕЛ 3. СВЕДЕНИЯ О ЛИЦАХ, ОБЛАДАЮЩИХ ПРАВАМИ НА МУНИЦИПАЛЬНОЕ ИМУЩЕСТВО И СВЕДЕНИЯМИ О НЕМ НА 01.01.2025 </t>
  </si>
  <si>
    <t>1</t>
  </si>
  <si>
    <t>Подраздел 2.3 раздела 2.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  на 01.01.2025 г.</t>
  </si>
  <si>
    <t xml:space="preserve"> 6/7</t>
  </si>
  <si>
    <t xml:space="preserve">Здание </t>
  </si>
  <si>
    <t>Большежуравское, муниципальное образование Аркадакский  район, Большежуравское  сельское поселение, с. Большая Журавка , ул. Советская 33</t>
  </si>
  <si>
    <t xml:space="preserve">64:02:000000:3290 31.12.2009 </t>
  </si>
  <si>
    <t>Муниципальное образование Большежуравское сельское поселение Аркадакский  район, ИНН 6402005296, ОГРН 1066440000307, КПП 640201001, с. Большая Журавка , ул Советская 33</t>
  </si>
  <si>
    <t>муниципальная собственность № 64-64-23/035/2009-434 от 31.12.2009</t>
  </si>
  <si>
    <t>Акт приема-передачи объектов недвижимости муниципальной собственности от администрации ОМО Аркадакского района выдан 10.01.2006 г</t>
  </si>
  <si>
    <t xml:space="preserve">здание </t>
  </si>
  <si>
    <t>Большежуравское, муниципальное образование Аркадакский  район, Большежуравское  сельское поселение, с. Подгорное ,ул. Центральная 60</t>
  </si>
  <si>
    <t xml:space="preserve">64:02:030134:54 31.12.2009 </t>
  </si>
  <si>
    <t>муниципальная собственность № 64-64-23/035/2009-435 от 31.12.2009</t>
  </si>
  <si>
    <t xml:space="preserve">Количество этажей 
2,  материал наружных стен кирпичные , год завершения строительства 1975 </t>
  </si>
  <si>
    <t>Количество этажей 1
Материал наружных стен деревянные , Год завершения строительства 2010, Год ввода в экс</t>
  </si>
  <si>
    <t xml:space="preserve">гидротехническое сооружение </t>
  </si>
  <si>
    <t xml:space="preserve">64:02:000000:3267 27.06.2016 </t>
  </si>
  <si>
    <t>муниципальная собственность № 64-64/002-64/002/012/2016-60/2 от 27.06.2016</t>
  </si>
  <si>
    <t xml:space="preserve">Акт приема-передачи имущества, передаваемого из собственности МО Аркадакского муниципального образовавния в муниципальную собственность Большежуравского МО Аркадакского МР авдан 22.02.2013 г </t>
  </si>
  <si>
    <t xml:space="preserve">Большежуравское муниципальное образования Аркадакский район , Большежуравское  сельское поселение с  Подгорное  1,4 км севернее .
</t>
  </si>
  <si>
    <t xml:space="preserve">Большежуравское муниципальное образования Аркадакский район , Большежуравское  сельское поселение с  Подгорное  1,5 км севернее .
</t>
  </si>
  <si>
    <t>64:02:000000:3310</t>
  </si>
  <si>
    <t xml:space="preserve"> Большежуравское Муниципальное образования сельское поселение Большежуравское  Аркадакский район  ИНН 6402005296 ОГРН 1066440000307 ,КПП 640201001</t>
  </si>
  <si>
    <t>муниципальная собственность № 64-64/002-64/002/012/2016-61/2 от 27.06.2016</t>
  </si>
  <si>
    <t xml:space="preserve">Решение № 21-150 , выдан 31.10.2012 Собравния Аркадакского МР Саратовской области ; Решение № 1-9 выдан 30.10.2012 , Совета Большежуравского МО 
Акт приема-передачи имущества, передаваемого из собственности Аркадакского  МО Большежуравского МО  в собственность муниципального образования  22.02.2013 г </t>
  </si>
  <si>
    <t xml:space="preserve">3215 кв м </t>
  </si>
  <si>
    <t>\</t>
  </si>
  <si>
    <t xml:space="preserve">110 к м </t>
  </si>
  <si>
    <t xml:space="preserve">Большежуравское МО Аркадакский район Большежуравское сельское поселение Саратовская область Аркадакский район , в 1 км северо-восточнее п. Комсомольское  </t>
  </si>
  <si>
    <t>64:02:000000:3334</t>
  </si>
  <si>
    <t>Большежуравское Муниципальное образования сельское поселение Большежуравское Аркадакский район ИНН 6402005296 ОГРН 1066440000307 , КПП 640201001</t>
  </si>
  <si>
    <t>Муниципальная собственность
№ 64-64/002-64/002/012/2016-62/2</t>
  </si>
  <si>
    <t xml:space="preserve">Решение № 21-150 , выдан 31.10.2012 Собравния Аркадакского МР Саратовской области ; Решение № 1-9 выдан 30.10.2012 , Совета Большежуравского МО 
Акт приема-передачи имущества, передаваемого из собственности Аркадакского  МО   в собственность Большежуравского МО Аркадакского МР выдан 22.02.2013 </t>
  </si>
  <si>
    <t xml:space="preserve">Закон Саратовской области " о разграничении муниципального имущества между Аркадакским муниципальным районом Саратовской области и вновь образованными поселениями входящими в его состав № выдан 28.11.2007 </t>
  </si>
  <si>
    <t xml:space="preserve">Большежуравское МО Аркадакский район Большежуравское сельское поселение Саратовская область Аркадакский район , п. Октябрьский </t>
  </si>
  <si>
    <t>64:02:030335:19</t>
  </si>
  <si>
    <t>Муниципальная собственность,64-64-23/035/2209-435</t>
  </si>
  <si>
    <t xml:space="preserve">Решение № 40-402, выдан 13.01.2009 Собрание Аркадакского МР Саратовской области Акт приема -передачи , выдан 03.03.2009  Решение № 6-30, выдан 25.02.2009 , Совета Большежуравского МО Аркадакского МР Саратовской области  </t>
  </si>
  <si>
    <t>2379м</t>
  </si>
  <si>
    <t xml:space="preserve">водопровод </t>
  </si>
  <si>
    <t xml:space="preserve">Большежуравское МО Аркадакский район Большежуравское сельское поселение Саратовская область , Аркадакский район , с. Большая Журавка , ул. Заречная </t>
  </si>
  <si>
    <t>64:02:110237:164</t>
  </si>
  <si>
    <t>Муниципальная собственность, №64-64-23/035/2009-439</t>
  </si>
  <si>
    <t xml:space="preserve">2516 м </t>
  </si>
  <si>
    <t>Большежуравское МО Аркадакский район Большежуравское сельское поселение Саратовская область Аркадакский район ,с Большая Журавка ул. Заречная 4а</t>
  </si>
  <si>
    <t xml:space="preserve">сооружение </t>
  </si>
  <si>
    <t xml:space="preserve">Муниципальная собственность, №64-64-23/035/2009-437 </t>
  </si>
  <si>
    <t>120м</t>
  </si>
  <si>
    <t xml:space="preserve">Большежуравское МО Аркадакский район Большежуравское сельское поселение Саратовская область Аркадакский район , с. Большая Журавка , ул. Пионерская ,ул. Советская , ул. Юбилейная , ул. Красная </t>
  </si>
  <si>
    <t>64:02:110237:165, 31.12.2009</t>
  </si>
  <si>
    <t xml:space="preserve">64:02:110237:171 31.12.2009 </t>
  </si>
  <si>
    <t xml:space="preserve">Муниципальная собственность, №64-64-23/035/2009-440  31.12.2009 </t>
  </si>
  <si>
    <t xml:space="preserve">Большежуравское МОАркадакский район Большежуравское сельское поселение Саратовская область Аркадакский район с. Большая Журавка , ул. Юбилейная , д 1А   </t>
  </si>
  <si>
    <t xml:space="preserve">
54:02:110250:102
Дата присвоения кадастрового номера
31.12.2009 </t>
  </si>
  <si>
    <t>Большежуравское Муниципальное образования сельское поселение Большежуравское Аркадакский МР  ИНН 6402005296 ОГРН 1066440000307 , КПП 640201001</t>
  </si>
  <si>
    <t>Большежуравское Муниципальное образования сельское поселение Большежуравское АркадакскийМР  .ИНН 6402005296 ОГРН 1066440000307 КПП 640201001</t>
  </si>
  <si>
    <t xml:space="preserve">Муниципальная собственность, № 64-64-23/035/2009-436 от 31.12.2009 </t>
  </si>
  <si>
    <t xml:space="preserve">Большежуравское МО Аркадакский район Большежуравское сельское поселение Саратовская область, Аркадакский район , с. Большая , ул. Советская </t>
  </si>
  <si>
    <t xml:space="preserve">64:02:110250:104
Дата присвоения кадастрового номера
30.12.2016 </t>
  </si>
  <si>
    <t>Муниципальная собственность,64-64/002-64/002/016/2016-375/2 от 30.12.2016</t>
  </si>
  <si>
    <t xml:space="preserve">Решение № 3-38- , выдан 21.11.2016  Собравния Аркадакского МР Саратовской области ; Решение № 55-139 выдан 21.11.2016  , Совета Большежуравского МО 
Акт приема-передачи имущества, передаваемого из собственности Аркадакского  МО   в собственность Большежуравского МО Аркадакского МР выдан 21.11.2016  </t>
  </si>
  <si>
    <t xml:space="preserve">79м </t>
  </si>
  <si>
    <t xml:space="preserve">сооружение коммунальной инфраструктуры 
</t>
  </si>
  <si>
    <t>64:02:120223:74 31.12.2009</t>
  </si>
  <si>
    <t>Муниципальная собственность, №64-64-23/035/2009-444
от 31.12.2009</t>
  </si>
  <si>
    <t>Решение № 40-402, выдан 13.01.2009 Собрание Аркадакского МР Саратовской области Акт приема -передачи , выдан 03.03.2009  Решение № 6-30, выдан 25.02.2009 , Совета Большежуравского МО Аркадакского МР Саратовской област</t>
  </si>
  <si>
    <t>Инвентарный номер 1393</t>
  </si>
  <si>
    <t xml:space="preserve">Большежуравское Мо Аркадакский район Большежуравское сельское поселение Саратовская область Аркадакский район  с. Баклуши ул. Красная , ул. Коммунарная </t>
  </si>
  <si>
    <t xml:space="preserve">сооружение водоснабжение </t>
  </si>
  <si>
    <t>Большежуравское Мо Аркадакский район Большежуравское сельское поселение Саратовская область Аркадакский район  с. Баклуши ул. Революционная д 1а</t>
  </si>
  <si>
    <t>64:02:120223:75 31.12.2009</t>
  </si>
  <si>
    <t xml:space="preserve">Муниципальная собственность, №64-64-23/035/2009-441от 31.12.2009
</t>
  </si>
  <si>
    <t>Инвентарный номер 404</t>
  </si>
  <si>
    <t>64:02:120223:76 31.12.2009</t>
  </si>
  <si>
    <t>Муниципальная собственность
№64-64-23/035/2009-445 31.12.2009</t>
  </si>
  <si>
    <t>Решение № 40-402, выдан 13.01.2009 Собрание Аркадакского МР Саратовской области Акт приема -передачи , выдан 03.03.2009  Решение № 6-30, выдан 25.02.2009 , Совета Большежуравского МО Аркадакского МР Саратовской области</t>
  </si>
  <si>
    <t xml:space="preserve">Большежуравское Мо Аркадакский район Большежуравское сельское поселение Саратовская область Аркадакский район  с. Баклуши ул. Колхозная , ул. Кооперативная ,ул. Ленинская , ул. Советская , ул. Революционная , ул. Хохлова </t>
  </si>
  <si>
    <t xml:space="preserve">Большежуравское Мо Аркадакский район Большежуравское сельское поселение Саратовская область Аркадакский район  с. Баклуши  , ул. Кооперативная  д 20а </t>
  </si>
  <si>
    <t>64:02:120224:85 31.12.2009</t>
  </si>
  <si>
    <t>Муниципальная собственность
№64-64-23/035/2009-442 от 31.12.2009</t>
  </si>
  <si>
    <t>125 м</t>
  </si>
  <si>
    <t xml:space="preserve">64:02:120224:86, 31.12.2009 </t>
  </si>
  <si>
    <t xml:space="preserve">Муниципальная собственность
№64-64-23/035/2009-443 от 31.12.2009 </t>
  </si>
  <si>
    <t>115 м</t>
  </si>
  <si>
    <t xml:space="preserve">сооружени е </t>
  </si>
  <si>
    <t>Большежуравское МО Аркадакский район Большежуравское сельское поселение Саратовская область Аркадакский район  с. Баклуши  , ул. Кооперативная  д 20а</t>
  </si>
  <si>
    <t xml:space="preserve">64:02:120236:268  25.09.2023 </t>
  </si>
  <si>
    <t xml:space="preserve">Большежуравское МО Аркадакский район Большежуравское сельское поселение Саратовская область Аркадакский район  с. Баклуши  , ул. Коммунарная </t>
  </si>
  <si>
    <t xml:space="preserve">Муниципальная собственность
№64:02:120236:268-64/136/2023-1 от 25.09.2023 </t>
  </si>
  <si>
    <t>Большежуравское МО Аркадакский район Большежуравское сельское поселение Саратовская область Аркадакский район  с. Баклуши  , ул.Ленинская д.1</t>
  </si>
  <si>
    <t>64:02:120224:86 31.12.2009</t>
  </si>
  <si>
    <t xml:space="preserve">Муниципальная собственность
№ 64-64-23/035/2009-443
от 31.12.2009
</t>
  </si>
  <si>
    <t>1.1.2.00020</t>
  </si>
  <si>
    <t xml:space="preserve">казна </t>
  </si>
  <si>
    <t xml:space="preserve">Администрация Большежуравского МО на 01.01.2025 </t>
  </si>
  <si>
    <t>139419.20</t>
  </si>
  <si>
    <t>75.1</t>
  </si>
  <si>
    <t>2563.00</t>
  </si>
  <si>
    <t>1318010.00</t>
  </si>
  <si>
    <t>2635.72</t>
  </si>
  <si>
    <t>1424914.00</t>
  </si>
  <si>
    <t>342721.38</t>
  </si>
  <si>
    <t xml:space="preserve">250м </t>
  </si>
  <si>
    <t>256164.00</t>
  </si>
  <si>
    <t>Инвентарный номер 000000000000001</t>
  </si>
  <si>
    <t>Инвентарный номер 1010610310250</t>
  </si>
  <si>
    <t>инвентарный номер 000000000000009</t>
  </si>
  <si>
    <t>инвентарный номер 000000000000003</t>
  </si>
  <si>
    <t>инвентарный номер 000000000000006</t>
  </si>
  <si>
    <t>483964.00</t>
  </si>
  <si>
    <t>278394.00</t>
  </si>
  <si>
    <t>инвентарный номер 000000000000004</t>
  </si>
  <si>
    <t>инвентарный номер 000000000000005</t>
  </si>
  <si>
    <t>256122.00</t>
  </si>
  <si>
    <t xml:space="preserve">Кладбище
</t>
  </si>
  <si>
    <t xml:space="preserve">Саратовская область Аркадакский район, с. Б.Журавка  100м южнее ул. Заречная </t>
  </si>
  <si>
    <t>64:02:110238:15</t>
  </si>
  <si>
    <t xml:space="preserve"> </t>
  </si>
  <si>
    <t>22620.00</t>
  </si>
  <si>
    <t>инвнентарный номер 0000000000000011</t>
  </si>
  <si>
    <t>Акт приема -передачи , выдан 03.03.2009</t>
  </si>
  <si>
    <t>14500кв м</t>
  </si>
  <si>
    <t xml:space="preserve">, 
</t>
  </si>
  <si>
    <t xml:space="preserve">Саратовская область Аркадакский район, с. Красный Яр    юго- западная часть  ул. Кооперативная </t>
  </si>
  <si>
    <t>64:02:110145:7</t>
  </si>
  <si>
    <t>инвентарный номер  0000000000000012</t>
  </si>
  <si>
    <t>14196.00</t>
  </si>
  <si>
    <t xml:space="preserve">Кладбище 
</t>
  </si>
  <si>
    <t xml:space="preserve">Саратовская область ,Аркадакский район с. Баклуши северная часть в 500 м от ул. Ленинская </t>
  </si>
  <si>
    <t>64:02:120224:58</t>
  </si>
  <si>
    <t>иинвентарный номер 0000000000000013</t>
  </si>
  <si>
    <t>41496.00</t>
  </si>
  <si>
    <t xml:space="preserve">Кладбище
</t>
  </si>
  <si>
    <t>Саратовская область , Аркадакский район , д. Хоприк , южная часть на окраине соснового бора</t>
  </si>
  <si>
    <t>64:02:120101:91</t>
  </si>
  <si>
    <t>инвентарный номер  0000000000000014</t>
  </si>
  <si>
    <t>2340.00</t>
  </si>
  <si>
    <t xml:space="preserve">Саратовская область , Аркадакский район , д. Подрезнка  западная часть </t>
  </si>
  <si>
    <t>64:02:030107:8</t>
  </si>
  <si>
    <t>инвентарный номер 0000000000000015</t>
  </si>
  <si>
    <t xml:space="preserve">Саратовская область Аркадакский район , п. Октябрьский восточная часть на окрайне , ул Садовая </t>
  </si>
  <si>
    <t>64:02:030302:6</t>
  </si>
  <si>
    <t>5000кв м</t>
  </si>
  <si>
    <t>инвентарный номер 0000000000000016</t>
  </si>
  <si>
    <t>7800.00</t>
  </si>
  <si>
    <t>1.1.2.00021</t>
  </si>
  <si>
    <t>1.1.2.00022</t>
  </si>
  <si>
    <t>1.1.2.00023</t>
  </si>
  <si>
    <t>1.1.2.00024</t>
  </si>
  <si>
    <t>1.1.2.00025</t>
  </si>
  <si>
    <t>1.1.2.00026</t>
  </si>
  <si>
    <t xml:space="preserve">
</t>
  </si>
  <si>
    <t>68 кв м</t>
  </si>
  <si>
    <t xml:space="preserve">Дорога автомобильная с.Б.Журавка ул. Пионерская </t>
  </si>
  <si>
    <t xml:space="preserve">грунтовая </t>
  </si>
  <si>
    <t>0,55 км</t>
  </si>
  <si>
    <t xml:space="preserve">Дорога автомобильная с.Б.Журавка ул. Юбилейная  </t>
  </si>
  <si>
    <t>0.4 км</t>
  </si>
  <si>
    <t xml:space="preserve">Дорога автомобильная с. Б.Журавка , ул. Садовая </t>
  </si>
  <si>
    <t>0.5км</t>
  </si>
  <si>
    <t xml:space="preserve">Дорога автомобильная с. Б. Журавка , ул. Лесная </t>
  </si>
  <si>
    <t>1,2 км</t>
  </si>
  <si>
    <t>Подраздел 1.1 раздела 1. Сведения о земельных участках, находящихся в собственности Большежуравского МО Аркадакского МР на 01.01.2025 г</t>
  </si>
  <si>
    <t xml:space="preserve">Дорога автомобильная с. Б.Журавка , ул. Пролетарская  </t>
  </si>
  <si>
    <t>0.5</t>
  </si>
  <si>
    <t xml:space="preserve">Дорога автомобильная с. Б. Журавка , ул. Заречная  </t>
  </si>
  <si>
    <t>0.92</t>
  </si>
  <si>
    <t xml:space="preserve">Дорога автомобильная с. Б.Журавка , ул. Советская </t>
  </si>
  <si>
    <t>1,03 км</t>
  </si>
  <si>
    <t xml:space="preserve">Дорога автомобильная  с. Б. Журавка ул. Советская </t>
  </si>
  <si>
    <t>0,65 км</t>
  </si>
  <si>
    <t>43620.00</t>
  </si>
  <si>
    <t xml:space="preserve">Дорога автомобильная с. Б. Журавка ул. Полевая </t>
  </si>
  <si>
    <t>1,35 км</t>
  </si>
  <si>
    <t xml:space="preserve">Дорога автомобильная с. Красный Яр  ул. Кооперативная 
</t>
  </si>
  <si>
    <t>2,05 км</t>
  </si>
  <si>
    <t xml:space="preserve">Дорога автомобильная с. Красный Яр  ул. Прихоперская  
</t>
  </si>
  <si>
    <t xml:space="preserve">0,46 км </t>
  </si>
  <si>
    <t xml:space="preserve">Дорога автомобильная с. Крснный Яр ул. Луговая </t>
  </si>
  <si>
    <t>Акт приема -передачи ,  муниципального имущества , переданного из собственности Аркадакского района Саратовской области в собственность Большежуравского муниципального образования Аркадакского муниципального района Саратовской области 22.10.2021 г Решения Совета Большежуравского МО Аркадакского МР от 22.10.2021 № 48-177</t>
  </si>
  <si>
    <t xml:space="preserve">Дорога автомобильная с. Баклуши ул. Красная </t>
  </si>
  <si>
    <t>1.5 км</t>
  </si>
  <si>
    <t xml:space="preserve">Дорога автомобильная с. Баклуши ул. Первомайская </t>
  </si>
  <si>
    <t>0.3км</t>
  </si>
  <si>
    <t xml:space="preserve">Дорога автомобильная с. Баклуши ул. Кооперативная </t>
  </si>
  <si>
    <t>0,9 км</t>
  </si>
  <si>
    <t xml:space="preserve">Дорога автомобильная с. Баклуши  ул. Революционная </t>
  </si>
  <si>
    <t>0.4</t>
  </si>
  <si>
    <t>18328.00</t>
  </si>
  <si>
    <t xml:space="preserve">Дорога автомобильная с. Баклуши ул. Хохлова </t>
  </si>
  <si>
    <t xml:space="preserve">Дорога автомобильная с. Баклуши ул. Лениская </t>
  </si>
  <si>
    <t xml:space="preserve">1.0 км </t>
  </si>
  <si>
    <t xml:space="preserve">Дорога автомобильная с. Баклуши ул. Колхозная </t>
  </si>
  <si>
    <t xml:space="preserve">1.02 км </t>
  </si>
  <si>
    <t xml:space="preserve">Дорога автомобильная с. Баклуши ул. Советская 
</t>
  </si>
  <si>
    <t xml:space="preserve">Дорога автомобильная с. Баклуши ул. Коммунарная </t>
  </si>
  <si>
    <t>1,1 км</t>
  </si>
  <si>
    <t xml:space="preserve">Дорога автомобильная п. Октябрьский ул. Горная </t>
  </si>
  <si>
    <t xml:space="preserve">Дорога автомобильная п. Октябрьский ул. Набережная </t>
  </si>
  <si>
    <t xml:space="preserve">Дорога автомобильная п. октябрьский ул. Механизаторская </t>
  </si>
  <si>
    <t>20045.00</t>
  </si>
  <si>
    <t xml:space="preserve">Дорога автомобильная п. Октябрьский ул. Молодежная </t>
  </si>
  <si>
    <t xml:space="preserve">Дорога автомобильная п. Октябрьский ул. Зеленая </t>
  </si>
  <si>
    <t>0.3 км</t>
  </si>
  <si>
    <t>12027.00</t>
  </si>
  <si>
    <t xml:space="preserve">Дорога автомобильная п. Октябрьский ул. Дорожная </t>
  </si>
  <si>
    <t>0.1 км</t>
  </si>
  <si>
    <t>947.00</t>
  </si>
  <si>
    <t xml:space="preserve">Дорога автомобильная п. Октябрьский ул. Центральная </t>
  </si>
  <si>
    <t xml:space="preserve">1.15 км </t>
  </si>
  <si>
    <t xml:space="preserve">Дорога автомобильная п. Октябрьский ул. Садовая </t>
  </si>
  <si>
    <t>1,75 км</t>
  </si>
  <si>
    <t>86692.00</t>
  </si>
  <si>
    <t xml:space="preserve">Дорога автомобильнаная с. Подгорное ул. Железнодорожная </t>
  </si>
  <si>
    <t>0,2 км</t>
  </si>
  <si>
    <t xml:space="preserve">Дорога автомобильная с. Подгорное ул. Центральная </t>
  </si>
  <si>
    <t>1,15км</t>
  </si>
  <si>
    <t xml:space="preserve">Дорога автомобильная с. Подгорное ул. Зеленая </t>
  </si>
  <si>
    <t>1,0км</t>
  </si>
  <si>
    <t xml:space="preserve">Дорога автомобильная с. Подгорное ул. Центральная 
</t>
  </si>
  <si>
    <t>0.99</t>
  </si>
  <si>
    <t xml:space="preserve">Дорога автомобильная с. Подгорное ул. Почтовая </t>
  </si>
  <si>
    <t xml:space="preserve">Дорога автомобильная с. Подгорное ул. Школьная </t>
  </si>
  <si>
    <t>0,3км</t>
  </si>
  <si>
    <t xml:space="preserve">Дорога автомобильная с. Подгорное ул. Луговая </t>
  </si>
  <si>
    <t>0,4км</t>
  </si>
  <si>
    <t xml:space="preserve">Дорога автомобильная с. Подгорное ул. Садовая </t>
  </si>
  <si>
    <t>1,5 км</t>
  </si>
  <si>
    <t xml:space="preserve">Дорога автомобильная д. Подрезенка ул. Центральная </t>
  </si>
  <si>
    <t xml:space="preserve">0,85 км </t>
  </si>
  <si>
    <t xml:space="preserve">
Дорога автомобильная п. Комсомольское ул. Новая </t>
  </si>
  <si>
    <t>0,3 км</t>
  </si>
  <si>
    <t xml:space="preserve">Дорога автомобильная п. Комсомольское ул. Садовая </t>
  </si>
  <si>
    <t xml:space="preserve">1,0 км </t>
  </si>
  <si>
    <t>1.1.2.00027</t>
  </si>
  <si>
    <t>1.1.2.00028</t>
  </si>
  <si>
    <t>1.1.2.00029</t>
  </si>
  <si>
    <t>1.1.2.00030</t>
  </si>
  <si>
    <t>1.1.2.00031</t>
  </si>
  <si>
    <t>1.1.2.00032</t>
  </si>
  <si>
    <t>1.1.2.00033</t>
  </si>
  <si>
    <t>1.1.2.00034</t>
  </si>
  <si>
    <t>1.1.2.00035</t>
  </si>
  <si>
    <t>1.1.2.00036</t>
  </si>
  <si>
    <t>1.1.2.00037</t>
  </si>
  <si>
    <t>1.1.2.00038</t>
  </si>
  <si>
    <t>1.1.2.00039</t>
  </si>
  <si>
    <t>1.1.2.00040</t>
  </si>
  <si>
    <t>1.1.2.00041</t>
  </si>
  <si>
    <t>1.1.2.00042</t>
  </si>
  <si>
    <t>1.1.2.00043</t>
  </si>
  <si>
    <t>1.1.2.00044</t>
  </si>
  <si>
    <t>1.1.2.00045</t>
  </si>
  <si>
    <t>1.1.2.00046</t>
  </si>
  <si>
    <t>1.1.2.00047</t>
  </si>
  <si>
    <t>1.1.2.00048</t>
  </si>
  <si>
    <t>1.1.2.00049</t>
  </si>
  <si>
    <t>1.1.2.00050</t>
  </si>
  <si>
    <t>1.1.2.00051</t>
  </si>
  <si>
    <t>1.1.2.00052</t>
  </si>
  <si>
    <t>1.1.2.00053</t>
  </si>
  <si>
    <t>1.1.2.00054</t>
  </si>
  <si>
    <t>1.1.2.00055</t>
  </si>
  <si>
    <t>1.1.2.00056</t>
  </si>
  <si>
    <t>1.1.2.00057</t>
  </si>
  <si>
    <t>1.1.2.00058</t>
  </si>
  <si>
    <t>1.1.2.00059</t>
  </si>
  <si>
    <t>1.1.2.00060</t>
  </si>
  <si>
    <t>1.1.2.00061</t>
  </si>
  <si>
    <t>1.1.2.00062</t>
  </si>
  <si>
    <t>1.1.2.00063</t>
  </si>
  <si>
    <t>1.1.2.00064</t>
  </si>
  <si>
    <t>1.1.2.00065</t>
  </si>
  <si>
    <t>1.1.2.00066</t>
  </si>
  <si>
    <t>Саратовская область , р-онАркадакский Большежуравское МО , на землях сельскохозяйствееой артели " Хопер"  ОКТМО 63603415001</t>
  </si>
  <si>
    <t xml:space="preserve">64:02:000000:3554  21.06.2017 </t>
  </si>
  <si>
    <t xml:space="preserve">Аренда </t>
  </si>
  <si>
    <t>64:02:000000:3892</t>
  </si>
  <si>
    <t xml:space="preserve">Муниципальная собственность
№ 64:02:000000:3892-64/137/2021-1 Решение Аркадакского районного суда Саратовской области , № 2-1-2021/2020, выдан 08.08.2020   </t>
  </si>
  <si>
    <t xml:space="preserve">Муниципальная собственность № 64:02:000000:3554-64/001/2017-1 Решение , выдан 14.06.2016  Аркадакского районного суда Саратовской области  Решение , выдан 08.07.2016 Аркадакского районного суда Саратовской области </t>
  </si>
  <si>
    <t>Саратовская область , р-онАркадакский Большежуравское МО , на землях сельскохозяйствееой артели " Подгорное "  ОКТМО 6360341500</t>
  </si>
  <si>
    <t xml:space="preserve">64:02:030107:85 09.12.2019 </t>
  </si>
  <si>
    <t xml:space="preserve">Муниципальная собственность,
№ 64:02:030107:85-64/002/2019-3 п. 1.1 ст. 19 Земельного кодекса Российской Федерации от 25.10.2001г № 136-ФЗ , выдан 25.10.2001 . Заявление о государственной регистрации прав на недвижимое имущество № 64/235/001/2019-1680, выдан 29.11.2019 , Бабуркин Алексей Валентинович </t>
  </si>
  <si>
    <t xml:space="preserve">для ведения личного подсобного хозяйства 
</t>
  </si>
  <si>
    <t>Саратовская область , р-он Аркадакский , д. Подрезенка , ул. Центральная , д 33А ОКТМО 63603415001</t>
  </si>
  <si>
    <t xml:space="preserve">Для общественно-деловых целей ( здание администрации) 
</t>
  </si>
  <si>
    <t>64:02:030128:9 11.11.2024</t>
  </si>
  <si>
    <t xml:space="preserve">Муниципальная собственность, 
№ 64:02:030128:9 -64/085/2024-1 11.11.2024  Решение Большежуравского муниципального образования Аркадакского муниципального района Саратовской области № 5-31, выдан 21.02.2006  Решение Собрания объединенного муниципального образования Аркадакского района Саратовской области № 52-459 , выдан 29.12.2005 , Собрания объединенного муниципального образования Аркадакского района Саратовской области  Постановление главы муниципального образования Аркадакского района Саратовской области № 1156 выдан 30.12.2005  Акт приема-передач , выдан 10.01.2006 </t>
  </si>
  <si>
    <t>Саратовская область , р-он Аркадакский , с Подгорное  , ул. Центральная , д 60 ОКТМО 63603415001</t>
  </si>
  <si>
    <t>Саратовская область Аркадакский р-он Большежуравское МО , сельскохозяйственная артель " Подгорное  ОКТМО 63603415001</t>
  </si>
  <si>
    <t xml:space="preserve">64:02:030306:458 27.01.2021 </t>
  </si>
  <si>
    <t>11067000.00</t>
  </si>
  <si>
    <t xml:space="preserve">Муниципальная собственность, 
№ 64:02:030306:458 -64/137/2021-1 27.01.2021 Решение Аркадакского районного суда Саратовской области № 2-1-119/2020, выдан 15.04.2020 </t>
  </si>
  <si>
    <t xml:space="preserve">Саратовская обл. р-он Аркадакский , Большежуравское МО </t>
  </si>
  <si>
    <t xml:space="preserve">64:02:110101:187 04.12.2014 </t>
  </si>
  <si>
    <t xml:space="preserve">Муниципальная собственность,  
№64-64-02/001/2014-561 04.12.2014 Федеральный закон " Об обороте земель сельскохозяйственного назначения , № 101-ФЗ  выдан 24.07.2002 </t>
  </si>
  <si>
    <t xml:space="preserve">Для сельскохозяйственного производства 
</t>
  </si>
  <si>
    <t xml:space="preserve">Саратовская область , Аркадакский район , Большежуравское МО , на землях сельскохозяйственной артели " Хопер" </t>
  </si>
  <si>
    <t xml:space="preserve">64:02:110101:230 13.03.2020 </t>
  </si>
  <si>
    <t xml:space="preserve">Муниципальная собственность,
№ 64:02:110101:230-64/001/2020-1 13.03.2020  Решение Аркадакского районного суда Саратовской области , выдан 27.02.2017 . </t>
  </si>
  <si>
    <t xml:space="preserve">обл. Саратовская , р-он Аркадакский , территория Большежуравского округа </t>
  </si>
  <si>
    <t>64:02:110101:49 14.08.2020</t>
  </si>
  <si>
    <t xml:space="preserve">Для сельскозозяйственного производства 
</t>
  </si>
  <si>
    <t xml:space="preserve">1.1 ст. 19 Земельного кодекса Российской Федерации от 25.10.2001г № 136-ФЗ , выдан 25.10.2001 . Заявление о государственной регистрации прав на недвижимое имущество № 64/235/001/2020-715 выдан 07.08.2020, Проневская Ирина Михайловна , Заявление о государственной регистрации прав на недвижимое имущество , № 64/235/001/2020-716, выдан 07.08.2020 Толкачева Олеся Михайловна </t>
  </si>
  <si>
    <t>64:02:110101:67 13.02.2017</t>
  </si>
  <si>
    <t xml:space="preserve">64:02:110204:2 04.12.2014 </t>
  </si>
  <si>
    <t xml:space="preserve">Для сельскохоззяйственного производства </t>
  </si>
  <si>
    <t>Муниципальная собственность № 64:02:110101:67-64/002/2017-2 . 13.02.2017 п 1.1 ст. 19 Земельного кодекса Российской Федерации от 25.10.2001г № 136-ФЗ , выдан 25.10.2001 .</t>
  </si>
  <si>
    <t>Муниципальная собственность,
№  64-64-02/001/2014-562  04.12.2014  Федеральный закон "Об обороте земель сельскохозяйственного назначения " № 101-ФЗ выдан 24.07.2002 г</t>
  </si>
  <si>
    <t xml:space="preserve">Саратовская область , р-он Аркадакский с. Большая Журавка , ул Советская д 36 </t>
  </si>
  <si>
    <t xml:space="preserve">64:02:110237:175 04.12.2018 </t>
  </si>
  <si>
    <t>Муниципальная собственность,
№  64:02:110237:175-64/002/2018-3 04.12.2018 п. 1.1 ст 19 Земельного кодекса Российской Федерации от 25.10.2001 г № 136-ФЗ № 136-ФЗ выдан 25.10.2001  Заявление о государственной регистрации прав на недвижимое имущество № 64/235/001/2018-2190 выдан 29.11.2018 , Алексеев Егор Андреевич</t>
  </si>
  <si>
    <t xml:space="preserve">Местоположение установлено относительно ориентира , расположенного в границах участка . Почтовый адрес отиентира : Саратовская область , р-он Аркадакский , с. Баклуши , северная часть в 500 м от ул. Ленинская </t>
  </si>
  <si>
    <t xml:space="preserve">64:02:120224:58 09.11.2023 </t>
  </si>
  <si>
    <t xml:space="preserve">Для содержания кладбища </t>
  </si>
  <si>
    <t xml:space="preserve">Саратовская область , р-он Аркадакский , с. Баклуши , ул. Красная , д 1 </t>
  </si>
  <si>
    <t>64:02:120231:68 04.03.2020</t>
  </si>
  <si>
    <t xml:space="preserve">Муниципальная собственность № 64:02:120224:58-64/085/2023-1 от 09.11.2023 Закон Саратовской области О разграничении муниципального имущества между Аркадакским муниципальным районом Саратовской области  и вновь образованными поселениями , входящими в его состав " № 286-ЗСО, выдан 28.11.2007 , Акт приема-передачи объектов муниципальной собственности Аркадакского муниципального района в муниципальную собственность Большежуравского муниципального образования Аркадакского муниципального района , выдан 03.03.2009 </t>
  </si>
  <si>
    <t xml:space="preserve">Муниципальная собственность,
№ 64:02:120231:68-64/002/2020-2 04.03.2020 п. 1.1 , ст 19 Земельного кодекса Российской Федерации от 25.10.2001 г № 136-ФЗ , выдан 25.10.2001  Заявление о государственной регистрации прав на недвижимое имущество , № 64/235/001/2020-173, выдан 26.02.2020 , Маслов Александр Викторович </t>
  </si>
  <si>
    <t xml:space="preserve">ведение личного подсобного хозяйства </t>
  </si>
  <si>
    <t>278271.23</t>
  </si>
  <si>
    <t xml:space="preserve">Саратовская область , р-он Аркадакский , с. Баклуши , ул. Коммунарная , д 6 </t>
  </si>
  <si>
    <t>64:02:120236:15 26.12.2018</t>
  </si>
  <si>
    <t xml:space="preserve">Муниципальная собственность,
№ 64:02:120236:15-64/002/2018-2 26.12.2018  п. 1.1 , ст 19 Земельного кодекса Российской Федерации от 25.10.2001 г № 136-ФЗ , № 136-ФЗ выдан 25.10.2001  Заявление о государственной регистрации прав на недвижимое имущество , № 64/235/001/2018-2360  выдан 22.12.2018 , улыбина Светлана Георгиевна </t>
  </si>
  <si>
    <t xml:space="preserve">Саратовская область , р-он Аркадакский , с. Баклуши , ул. Первомайская , д 8 </t>
  </si>
  <si>
    <t xml:space="preserve">64:02:120237:3 29.03.2018 </t>
  </si>
  <si>
    <t xml:space="preserve">Муниципальная собственность,
№ 64:02:120237:3-64/002/2018 -3 п. 1.1 . Ст 19 Земельного кодекса Российской Федерации от 25.10.2001 г № 136-ФЗ , № 136-ФЗ  выдан 25.10.2001 </t>
  </si>
  <si>
    <t>РАЗДЕЛ 1 Администрация Большежуравского муниципального образования Аркадакского муниципального района Саратовской области на 01.01.2025 г</t>
  </si>
  <si>
    <t xml:space="preserve">Администрация  Большежуравского мниципального образования Аркадакского муницимпального района Саратовской области ИНН 6402005296 , КПП 640201001 ОГРН 1066440000307  </t>
  </si>
  <si>
    <t>Экскаватор -бульдозер  ЭО-262182 № 6752СК64</t>
  </si>
  <si>
    <t xml:space="preserve">Прицет пожарный ( прицепной лесопажарный модуль) ПППМ-1,0 10ВЛ  .Задодской номер машины 050: марка модуль ВЛПМ -1,0-10ВЛ год выпуска 2013 , двигатель отсутствует , коробка передач отсутствует , основной ведущий мост отсутствует , цвет красный , вид двиготеля колесный , мощность двигателя квт (л.с) отсутствует , комплект рукав напорный -6 шт. огнетушитель порошковый ОП 4-2 шт , Фонарь ФОС -1шт, лесница палка ПП -1 шт , моторпомпа SEV-50X в комплекте 1-шт </t>
  </si>
  <si>
    <t>Земельный участок под автомобильной дорогой</t>
  </si>
  <si>
    <t>Саратовская область , Район Аркадакский , селоБаклуши , улица Коммунарная , ОКАТО 63203000025, КЛАДР : 6400300000400</t>
  </si>
  <si>
    <t>64:02:120236:267</t>
  </si>
  <si>
    <t xml:space="preserve">Автомобильная дорога по ул. Коммунарная с. Баклуши </t>
  </si>
  <si>
    <t xml:space="preserve">Земли населенных пунктов </t>
  </si>
  <si>
    <t>Муниципальная собственность  Акт приема-передача муниципального имущества , передаваемого из собственности Аркадакского муниципального района Саратовской области в собственность Большежуравского муниципального образования Аркадакского муниципального района Саратовской области  01.01.2022 г</t>
  </si>
  <si>
    <t>Саратовская область , Район Аркадакский , поселок Октябрьский  , улица Центральная  , ОКАТО 63203000170, КЛАДР : 64003000006000</t>
  </si>
  <si>
    <t>64:02:000000:4009</t>
  </si>
  <si>
    <t xml:space="preserve">Автомобильная дорога по ул. Центральная  п. Октябрьский </t>
  </si>
  <si>
    <t>Саратовская область , Район Аркадакский , с.Подгорное  , улица Центральная  , ОКАТО 63203000170, КЛАДР : 64003000006000</t>
  </si>
  <si>
    <t>64:02:000000:3957</t>
  </si>
  <si>
    <t>Муниципальная собственность № 64:02:000000:3957-64/136/2022-1 14.09.2022   Акт приема-передача муниципального имущества , передаваемого из собственности Аркадакского муниципального района Саратовской области в собственность Большежуравского муниципального образования Аркадакского муниципального района Саратовской области  01.01.2022 г</t>
  </si>
  <si>
    <t xml:space="preserve">Автомобильная дорога ул. Центральная с. Подгорное </t>
  </si>
  <si>
    <t xml:space="preserve">  Акт приема-передача муниципального имущества , передаваемого из собственности Аркадакского муниципального района Саратовской области в собственность Большежуравского муниципального образования Аркадакского муниципального района Саратовской области  01.01.2022 г</t>
  </si>
  <si>
    <t>Саратовская область , Район Аркадакский , с.Подгорное  , улица Садовая  , ОКАТО 63203000170, КЛАДР : 64003000006000</t>
  </si>
  <si>
    <t xml:space="preserve">64:02:0000003949 16.09.2022 </t>
  </si>
  <si>
    <t xml:space="preserve">Автомобильная дорога ул.  Садовая  с. Подгорное </t>
  </si>
  <si>
    <t>5037558.36</t>
  </si>
  <si>
    <t>25770-00</t>
  </si>
  <si>
    <t>Саратовская область , район Аркадакский , село Баклуши , улица Кооперативная , ОКАТО : 63203000025 , КЛАДР 6400300000400</t>
  </si>
  <si>
    <t>230.0</t>
  </si>
  <si>
    <t xml:space="preserve">Автомобильная дорога ул. Кооперативная с. Баклуши </t>
  </si>
  <si>
    <t>64:02:120231:330 17.03.2025</t>
  </si>
  <si>
    <t xml:space="preserve">Компьютер Aguanus Pro S12  первый </t>
  </si>
  <si>
    <t xml:space="preserve">Администрация  Большежуравского мниципального образования Аркадакского муницимпального района Саратовской области ИНН 6402005296 , КПП 640201001 ОГРН 1066440000307 </t>
  </si>
  <si>
    <t>Компьютер Aguanus Pro S12  первый</t>
  </si>
  <si>
    <t xml:space="preserve">УАЗ -220694-04 индетификационный номер (VIN)ХТТ 22069470493944 ( тип ТС) Спец. Пассажирское , категория ТС (А,В,С,Д прицен) В , год изготовление ТС 2007  , Модель № двигателя 421ЗОН *61202818 , шасси (рама) № 37410070415263 , кузов- 22060070108358, цвет кузова - Белая Ночь , мощность двигателя- 99(72,8) , тип двигателя Бензиновый , производитель Россия ОАО УВЗ  тип Е04695  1 от 7 2006  </t>
  </si>
  <si>
    <t>2007года ввода в эксплуатацию</t>
  </si>
  <si>
    <t xml:space="preserve">Коппьютер SOFIT PC OFFIKEC 420 </t>
  </si>
  <si>
    <t>Администрация  Большежуравского мниципального образования Аркадакского муницимпального района Саратовской области ИНН 6402005296 , КПП 640201001 ОГРН 1066440000307</t>
  </si>
  <si>
    <t xml:space="preserve"> Кладбище
</t>
  </si>
  <si>
    <t>2.2.3.000008</t>
  </si>
  <si>
    <t>2.2.3.000009</t>
  </si>
  <si>
    <t>2.2.3.000010</t>
  </si>
  <si>
    <t>2.2.3.000011</t>
  </si>
  <si>
    <t>2.2.3.000012</t>
  </si>
  <si>
    <t>2.2.3.000013</t>
  </si>
  <si>
    <t>2.2.3.000014</t>
  </si>
  <si>
    <t xml:space="preserve"> на 01.01.2025 </t>
  </si>
  <si>
    <t>1.1.2.00067</t>
  </si>
  <si>
    <t>1.1.2.00068</t>
  </si>
  <si>
    <t>1.1.2.00069</t>
  </si>
  <si>
    <t>1.1.2.00070</t>
  </si>
  <si>
    <t>Саратовская область , Район , село Баклуши , улица Кооперативная , ОКАТО 63203000025, КЛАДР 6400300000400</t>
  </si>
  <si>
    <t>64:02:120231:330</t>
  </si>
  <si>
    <t xml:space="preserve">муниципальный контракт № 989904 от 14.10.2024 г </t>
  </si>
  <si>
    <t>2024 года ввода в эксплуатацию</t>
  </si>
  <si>
    <t xml:space="preserve">Ноутбук </t>
  </si>
  <si>
    <t>Сооружение Братская могила летчикам  погибших в годы  Великой Отечественной войны , 1942-1943 годы</t>
  </si>
  <si>
    <t xml:space="preserve">С. Красный Яр  юго-западная часть в 300 м от ул. Кооперативная </t>
  </si>
  <si>
    <t>64:02:110101:442</t>
  </si>
  <si>
    <t>инвентарный номер 1010610310305</t>
  </si>
  <si>
    <t xml:space="preserve">год ввода в эксплуатицию 2016 </t>
  </si>
  <si>
    <t>год ввода в эксплуатицию 1963</t>
  </si>
  <si>
    <t xml:space="preserve">намогильное сооружение -(братская могила погибшим летчикам ) селор Красный ЯР </t>
  </si>
  <si>
    <t>инвентарный номер 1010610310319</t>
  </si>
  <si>
    <t xml:space="preserve"> Решение Совета Большежуравского МО Аркадакского МР Саратовской области от 17.07.2023 года № 11-47</t>
  </si>
  <si>
    <t xml:space="preserve"> Решение Совета Большежуравского МО Аркадакского МР Саратовской области от 20.12.2024 года № 28-109/1</t>
  </si>
  <si>
    <t>1.1.1.000026</t>
  </si>
  <si>
    <t>1.1.1.000027</t>
  </si>
  <si>
    <t>Решение Совета Большежуравского МО Аркадакского МР от 28.10.2013 № 16-49</t>
  </si>
  <si>
    <t>Решение Совета Большежуравского МО Аркадакского МР от 27.09.2010 № 27-102</t>
  </si>
  <si>
    <t xml:space="preserve">Автомобиль  LADA GRANTA, Идентификационный номер – (VIN) XTA21703080060803; марка, модель LADA GRANTA ВАЗ 21703; тип: - легковой седан; категория  В/М1; год выпуска: - 2007; страна-производитель: - Российская Федерация;  модель, № двигателя – 21126, 2022023;  шасси (рама) № - отсутствует; кузов (прицеп)  -ХТА 21703080060803 ; цвет кузова – ветло- серебристый металл  , мощность двигателя 97,9 л.с ( 72,0кВт), тип двигателя Бензиновый </t>
  </si>
  <si>
    <t xml:space="preserve">Компьютер 19 VewSonic </t>
  </si>
  <si>
    <t xml:space="preserve">2013 год ввода в экспуатацию </t>
  </si>
  <si>
    <t>Прцессор intei Pentium</t>
  </si>
  <si>
    <t>10118.00</t>
  </si>
  <si>
    <t>Акт -приема передачи от 14.05.2018 г Решение Совета Большежуравского МО Аркадакского МР от 20.12.2024 № 28-109/1</t>
  </si>
  <si>
    <t>298000.00</t>
  </si>
  <si>
    <t>Государственный контракт № 2 на поставку автомобилей УАЗ 220694-04 в рамках областной целевой программы " Развитие местного самоуправления в Саратовской области на 2006-2008 годы  от 19.03.2007 г . Товарная накладная № А631 от 06.04.2007 г</t>
  </si>
  <si>
    <t>2007 года ввода в эксплуатацию инвентарный номер № 000000000000017</t>
  </si>
  <si>
    <t>2013 года ввода в эксплуатацию инвентарный номер 1010610310238</t>
  </si>
  <si>
    <t xml:space="preserve">2012год ввода в экспуатацию </t>
  </si>
  <si>
    <t xml:space="preserve">Подраздел 1.2 Сведения о зданиях , сооружения , объектах незавершенного строительства единых недвижимых комплексах и иных объектах , отнесенных законом к недвижимости  </t>
  </si>
  <si>
    <t>Инвентарный номер объекта учета</t>
  </si>
  <si>
    <t>сведения стоимости объекта учета</t>
  </si>
  <si>
    <t>казна_</t>
  </si>
  <si>
    <t>приложение №1 к Постановлению №44 от 04.07.2025 года</t>
  </si>
  <si>
    <t>реестр муниципального имущества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</si>
</sst>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0\ _₽"/>
    <numFmt numFmtId="165" formatCode="#\ ##0.00\ _₽"/>
    <numFmt numFmtId="166" formatCode="#\ ##0.00"/>
    <numFmt numFmtId="167" formatCode="0.000"/>
  </numFmts>
  <fonts count="5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rgb="FFFF0000"/>
      <name val="Calibri"/>
      <family val="2"/>
      <scheme val="minor"/>
    </font>
    <font>
      <sz val="14"/>
      <color theme="5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43" fontId="8" fillId="0" borderId="0" applyFont="0" applyFill="0" applyBorder="0" applyAlignment="0" applyProtection="0"/>
    <xf numFmtId="0" fontId="13" fillId="0" borderId="0"/>
  </cellStyleXfs>
  <cellXfs count="566">
    <xf numFmtId="0" fontId="0" fillId="0" borderId="0" xfId="0"/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2" fillId="0" borderId="0" xfId="0" applyFont="1" applyAlignment="1">
      <alignment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5" fillId="0" borderId="0" xfId="0" applyNumberFormat="1" applyFont="1" applyAlignment="1">
      <alignment vertical="center" wrapText="1"/>
    </xf>
    <xf numFmtId="165" fontId="0" fillId="0" borderId="0" xfId="0" applyNumberForma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/>
    <xf numFmtId="0" fontId="14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/>
    <xf numFmtId="0" fontId="14" fillId="0" borderId="5" xfId="0" applyFont="1" applyBorder="1"/>
    <xf numFmtId="0" fontId="14" fillId="0" borderId="3" xfId="0" applyFont="1" applyBorder="1"/>
    <xf numFmtId="0" fontId="19" fillId="0" borderId="0" xfId="0" applyFont="1"/>
    <xf numFmtId="0" fontId="16" fillId="0" borderId="1" xfId="0" applyFont="1" applyBorder="1"/>
    <xf numFmtId="0" fontId="20" fillId="0" borderId="0" xfId="0" applyFont="1"/>
    <xf numFmtId="0" fontId="7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1" fillId="0" borderId="0" xfId="0" applyFont="1"/>
    <xf numFmtId="0" fontId="6" fillId="0" borderId="1" xfId="0" applyFont="1" applyBorder="1"/>
    <xf numFmtId="0" fontId="24" fillId="0" borderId="0" xfId="0" applyFont="1"/>
    <xf numFmtId="0" fontId="10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2" fontId="6" fillId="0" borderId="4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28" fillId="0" borderId="0" xfId="0" applyFont="1"/>
    <xf numFmtId="0" fontId="11" fillId="0" borderId="1" xfId="0" applyFont="1" applyBorder="1" applyAlignment="1">
      <alignment horizontal="center" vertical="center" wrapText="1"/>
    </xf>
    <xf numFmtId="0" fontId="0" fillId="3" borderId="0" xfId="0" applyFill="1"/>
    <xf numFmtId="0" fontId="10" fillId="0" borderId="1" xfId="0" applyFont="1" applyBorder="1"/>
    <xf numFmtId="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" fontId="2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18" fillId="0" borderId="4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4" borderId="0" xfId="0" applyFill="1"/>
    <xf numFmtId="0" fontId="28" fillId="4" borderId="0" xfId="0" applyFont="1" applyFill="1"/>
    <xf numFmtId="0" fontId="9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/>
    </xf>
    <xf numFmtId="0" fontId="2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2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/>
    <xf numFmtId="0" fontId="15" fillId="0" borderId="3" xfId="0" applyFont="1" applyBorder="1"/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166" fontId="10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5" fontId="19" fillId="0" borderId="0" xfId="0" applyNumberFormat="1" applyFont="1"/>
    <xf numFmtId="0" fontId="10" fillId="0" borderId="0" xfId="0" applyFont="1" applyAlignment="1">
      <alignment vertical="center"/>
    </xf>
    <xf numFmtId="165" fontId="6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9" fillId="0" borderId="0" xfId="0" applyFont="1"/>
    <xf numFmtId="0" fontId="10" fillId="0" borderId="0" xfId="0" applyFont="1"/>
    <xf numFmtId="0" fontId="27" fillId="0" borderId="0" xfId="0" applyFont="1" applyAlignment="1">
      <alignment horizontal="right" wrapText="1"/>
    </xf>
    <xf numFmtId="0" fontId="20" fillId="3" borderId="0" xfId="0" applyFont="1" applyFill="1"/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Border="1"/>
    <xf numFmtId="0" fontId="1" fillId="3" borderId="5" xfId="0" applyFont="1" applyFill="1" applyBorder="1" applyAlignment="1">
      <alignment horizontal="centerContinuous"/>
    </xf>
    <xf numFmtId="0" fontId="1" fillId="3" borderId="3" xfId="0" applyFont="1" applyFill="1" applyBorder="1" applyAlignment="1">
      <alignment horizontal="centerContinuous"/>
    </xf>
    <xf numFmtId="4" fontId="0" fillId="0" borderId="0" xfId="0" applyNumberFormat="1" applyBorder="1"/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/>
    <xf numFmtId="0" fontId="5" fillId="0" borderId="0" xfId="0" applyFont="1" applyBorder="1"/>
    <xf numFmtId="0" fontId="9" fillId="0" borderId="0" xfId="0" applyFont="1" applyAlignment="1">
      <alignment horizontal="centerContinuous" vertical="center"/>
    </xf>
    <xf numFmtId="49" fontId="22" fillId="0" borderId="8" xfId="0" applyNumberFormat="1" applyFont="1" applyBorder="1" applyAlignment="1">
      <alignment horizontal="center" vertical="center" wrapText="1"/>
    </xf>
    <xf numFmtId="165" fontId="26" fillId="0" borderId="8" xfId="0" applyNumberFormat="1" applyFont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7" fillId="3" borderId="0" xfId="0" applyFont="1" applyFill="1" applyAlignment="1">
      <alignment wrapText="1"/>
    </xf>
    <xf numFmtId="0" fontId="32" fillId="0" borderId="0" xfId="0" applyFont="1"/>
    <xf numFmtId="0" fontId="26" fillId="3" borderId="0" xfId="0" applyFont="1" applyFill="1" applyAlignment="1">
      <alignment horizontal="center" vertical="center"/>
    </xf>
    <xf numFmtId="49" fontId="22" fillId="4" borderId="5" xfId="0" applyNumberFormat="1" applyFont="1" applyFill="1" applyBorder="1" applyAlignment="1">
      <alignment horizontal="centerContinuous" vertical="center" wrapText="1"/>
    </xf>
    <xf numFmtId="49" fontId="22" fillId="4" borderId="13" xfId="0" applyNumberFormat="1" applyFont="1" applyFill="1" applyBorder="1" applyAlignment="1">
      <alignment horizontal="centerContinuous" vertical="center" wrapText="1"/>
    </xf>
    <xf numFmtId="0" fontId="16" fillId="0" borderId="0" xfId="0" applyFont="1"/>
    <xf numFmtId="4" fontId="32" fillId="0" borderId="0" xfId="0" applyNumberFormat="1" applyFont="1"/>
    <xf numFmtId="4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32" fillId="0" borderId="0" xfId="0" applyFont="1" applyAlignment="1">
      <alignment wrapText="1"/>
    </xf>
    <xf numFmtId="0" fontId="33" fillId="0" borderId="0" xfId="0" applyFont="1"/>
    <xf numFmtId="0" fontId="33" fillId="0" borderId="14" xfId="0" applyFont="1" applyBorder="1"/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4" fontId="22" fillId="0" borderId="8" xfId="0" applyNumberFormat="1" applyFont="1" applyBorder="1" applyAlignment="1">
      <alignment horizontal="center" vertical="center" wrapText="1"/>
    </xf>
    <xf numFmtId="49" fontId="22" fillId="4" borderId="4" xfId="0" applyNumberFormat="1" applyFont="1" applyFill="1" applyBorder="1" applyAlignment="1">
      <alignment horizontal="centerContinuous" vertical="center"/>
    </xf>
    <xf numFmtId="49" fontId="22" fillId="4" borderId="5" xfId="0" applyNumberFormat="1" applyFont="1" applyFill="1" applyBorder="1" applyAlignment="1">
      <alignment horizontal="centerContinuous" vertical="center"/>
    </xf>
    <xf numFmtId="49" fontId="22" fillId="4" borderId="3" xfId="0" applyNumberFormat="1" applyFont="1" applyFill="1" applyBorder="1" applyAlignment="1">
      <alignment horizontal="centerContinuous" vertical="center" wrapText="1"/>
    </xf>
    <xf numFmtId="49" fontId="22" fillId="4" borderId="12" xfId="0" applyNumberFormat="1" applyFont="1" applyFill="1" applyBorder="1" applyAlignment="1">
      <alignment horizontal="centerContinuous" vertical="center" wrapText="1"/>
    </xf>
    <xf numFmtId="49" fontId="22" fillId="4" borderId="10" xfId="0" applyNumberFormat="1" applyFont="1" applyFill="1" applyBorder="1" applyAlignment="1">
      <alignment horizontal="centerContinuous" vertical="center" wrapText="1"/>
    </xf>
    <xf numFmtId="0" fontId="26" fillId="4" borderId="5" xfId="0" applyFont="1" applyFill="1" applyBorder="1" applyAlignment="1">
      <alignment horizontal="centerContinuous" vertical="center"/>
    </xf>
    <xf numFmtId="0" fontId="26" fillId="4" borderId="3" xfId="0" applyFont="1" applyFill="1" applyBorder="1" applyAlignment="1">
      <alignment horizontal="centerContinuous" vertical="center"/>
    </xf>
    <xf numFmtId="0" fontId="33" fillId="5" borderId="5" xfId="0" applyFont="1" applyFill="1" applyBorder="1" applyAlignment="1">
      <alignment horizontal="centerContinuous"/>
    </xf>
    <xf numFmtId="0" fontId="33" fillId="2" borderId="5" xfId="0" applyFont="1" applyFill="1" applyBorder="1" applyAlignment="1">
      <alignment horizontal="centerContinuous"/>
    </xf>
    <xf numFmtId="0" fontId="33" fillId="5" borderId="3" xfId="0" applyFont="1" applyFill="1" applyBorder="1" applyAlignment="1">
      <alignment horizontal="centerContinuous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/>
    </xf>
    <xf numFmtId="0" fontId="34" fillId="0" borderId="0" xfId="0" applyFont="1"/>
    <xf numFmtId="4" fontId="34" fillId="0" borderId="1" xfId="0" applyNumberFormat="1" applyFont="1" applyBorder="1" applyAlignment="1">
      <alignment horizontal="center" vertical="center" wrapText="1"/>
    </xf>
    <xf numFmtId="0" fontId="35" fillId="0" borderId="0" xfId="0" applyFont="1"/>
    <xf numFmtId="0" fontId="34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2" fontId="34" fillId="0" borderId="8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3" xfId="0" applyFont="1" applyBorder="1" applyAlignment="1">
      <alignment vertical="center"/>
    </xf>
    <xf numFmtId="4" fontId="38" fillId="0" borderId="1" xfId="0" applyNumberFormat="1" applyFont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40" fillId="0" borderId="0" xfId="0" applyFont="1"/>
    <xf numFmtId="0" fontId="40" fillId="3" borderId="0" xfId="0" applyFont="1" applyFill="1"/>
    <xf numFmtId="0" fontId="34" fillId="3" borderId="1" xfId="0" applyFont="1" applyFill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/>
    <xf numFmtId="164" fontId="36" fillId="3" borderId="0" xfId="0" applyNumberFormat="1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4" fontId="36" fillId="3" borderId="0" xfId="0" applyNumberFormat="1" applyFont="1" applyFill="1" applyAlignment="1">
      <alignment horizontal="center" vertical="center" wrapText="1"/>
    </xf>
    <xf numFmtId="0" fontId="37" fillId="3" borderId="0" xfId="0" applyFont="1" applyFill="1"/>
    <xf numFmtId="49" fontId="34" fillId="3" borderId="1" xfId="0" applyNumberFormat="1" applyFont="1" applyFill="1" applyBorder="1" applyAlignment="1">
      <alignment horizontal="center" vertical="center" wrapText="1"/>
    </xf>
    <xf numFmtId="2" fontId="34" fillId="3" borderId="1" xfId="0" applyNumberFormat="1" applyFont="1" applyFill="1" applyBorder="1" applyAlignment="1">
      <alignment horizontal="center" vertical="center" wrapText="1"/>
    </xf>
    <xf numFmtId="4" fontId="34" fillId="3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4" fontId="34" fillId="3" borderId="8" xfId="0" applyNumberFormat="1" applyFont="1" applyFill="1" applyBorder="1" applyAlignment="1">
      <alignment horizontal="center" vertical="center" wrapText="1"/>
    </xf>
    <xf numFmtId="49" fontId="34" fillId="3" borderId="4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2" fontId="34" fillId="3" borderId="3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4" fontId="36" fillId="0" borderId="2" xfId="0" applyNumberFormat="1" applyFont="1" applyBorder="1" applyAlignment="1">
      <alignment horizontal="center" vertical="center"/>
    </xf>
    <xf numFmtId="4" fontId="34" fillId="0" borderId="8" xfId="0" applyNumberFormat="1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49" fontId="38" fillId="4" borderId="4" xfId="0" applyNumberFormat="1" applyFont="1" applyFill="1" applyBorder="1" applyAlignment="1">
      <alignment horizontal="centerContinuous" vertical="center" wrapText="1"/>
    </xf>
    <xf numFmtId="49" fontId="38" fillId="4" borderId="5" xfId="0" applyNumberFormat="1" applyFont="1" applyFill="1" applyBorder="1" applyAlignment="1">
      <alignment horizontal="centerContinuous" vertical="center" wrapText="1"/>
    </xf>
    <xf numFmtId="49" fontId="38" fillId="4" borderId="3" xfId="0" applyNumberFormat="1" applyFont="1" applyFill="1" applyBorder="1" applyAlignment="1">
      <alignment horizontal="centerContinuous" vertical="center" wrapText="1"/>
    </xf>
    <xf numFmtId="0" fontId="42" fillId="0" borderId="0" xfId="0" applyFont="1"/>
    <xf numFmtId="0" fontId="43" fillId="2" borderId="5" xfId="0" applyFont="1" applyFill="1" applyBorder="1" applyAlignment="1">
      <alignment horizontal="centerContinuous"/>
    </xf>
    <xf numFmtId="0" fontId="43" fillId="2" borderId="3" xfId="0" applyFont="1" applyFill="1" applyBorder="1" applyAlignment="1">
      <alignment horizontal="centerContinuous"/>
    </xf>
    <xf numFmtId="49" fontId="34" fillId="3" borderId="2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4" fontId="34" fillId="3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2" fontId="34" fillId="0" borderId="2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49" fontId="38" fillId="4" borderId="7" xfId="0" applyNumberFormat="1" applyFont="1" applyFill="1" applyBorder="1" applyAlignment="1">
      <alignment horizontal="centerContinuous" vertical="center" wrapText="1"/>
    </xf>
    <xf numFmtId="49" fontId="38" fillId="4" borderId="9" xfId="0" applyNumberFormat="1" applyFont="1" applyFill="1" applyBorder="1" applyAlignment="1">
      <alignment horizontal="centerContinuous" vertical="center" wrapText="1"/>
    </xf>
    <xf numFmtId="0" fontId="44" fillId="0" borderId="0" xfId="0" applyFont="1"/>
    <xf numFmtId="0" fontId="31" fillId="4" borderId="5" xfId="0" applyFont="1" applyFill="1" applyBorder="1" applyAlignment="1">
      <alignment horizontal="centerContinuous" vertical="center" wrapText="1"/>
    </xf>
    <xf numFmtId="0" fontId="31" fillId="4" borderId="3" xfId="0" applyFont="1" applyFill="1" applyBorder="1" applyAlignment="1">
      <alignment horizontal="centerContinuous" vertical="center" wrapText="1"/>
    </xf>
    <xf numFmtId="0" fontId="31" fillId="4" borderId="11" xfId="0" applyFont="1" applyFill="1" applyBorder="1" applyAlignment="1">
      <alignment horizontal="centerContinuous" vertical="center" wrapText="1"/>
    </xf>
    <xf numFmtId="0" fontId="31" fillId="4" borderId="7" xfId="0" applyFont="1" applyFill="1" applyBorder="1" applyAlignment="1">
      <alignment horizontal="centerContinuous" vertical="center" wrapText="1"/>
    </xf>
    <xf numFmtId="0" fontId="31" fillId="4" borderId="9" xfId="0" applyFont="1" applyFill="1" applyBorder="1" applyAlignment="1">
      <alignment horizontal="centerContinuous" vertical="center" wrapText="1"/>
    </xf>
    <xf numFmtId="0" fontId="45" fillId="0" borderId="0" xfId="0" applyFont="1"/>
    <xf numFmtId="167" fontId="34" fillId="0" borderId="1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vertical="center"/>
    </xf>
    <xf numFmtId="4" fontId="34" fillId="0" borderId="0" xfId="0" applyNumberFormat="1" applyFont="1" applyAlignment="1">
      <alignment horizontal="center" vertical="center"/>
    </xf>
    <xf numFmtId="167" fontId="34" fillId="0" borderId="8" xfId="0" applyNumberFormat="1" applyFont="1" applyBorder="1" applyAlignment="1">
      <alignment horizontal="center" vertical="center"/>
    </xf>
    <xf numFmtId="167" fontId="34" fillId="0" borderId="6" xfId="0" applyNumberFormat="1" applyFont="1" applyBorder="1" applyAlignment="1">
      <alignment horizontal="center" vertical="center"/>
    </xf>
    <xf numFmtId="167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34" fillId="0" borderId="8" xfId="0" applyFont="1" applyBorder="1" applyAlignment="1">
      <alignment vertical="center" wrapText="1"/>
    </xf>
    <xf numFmtId="0" fontId="34" fillId="0" borderId="8" xfId="0" applyFont="1" applyBorder="1" applyAlignment="1">
      <alignment vertical="center"/>
    </xf>
    <xf numFmtId="0" fontId="34" fillId="0" borderId="14" xfId="0" applyFont="1" applyBorder="1" applyAlignment="1">
      <alignment vertical="center" wrapText="1"/>
    </xf>
    <xf numFmtId="164" fontId="34" fillId="0" borderId="8" xfId="0" applyNumberFormat="1" applyFont="1" applyBorder="1" applyAlignment="1">
      <alignment vertical="center" wrapText="1"/>
    </xf>
    <xf numFmtId="2" fontId="34" fillId="0" borderId="8" xfId="0" applyNumberFormat="1" applyFont="1" applyBorder="1" applyAlignment="1">
      <alignment vertical="center" wrapText="1"/>
    </xf>
    <xf numFmtId="0" fontId="34" fillId="0" borderId="9" xfId="0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Continuous"/>
    </xf>
    <xf numFmtId="0" fontId="38" fillId="2" borderId="4" xfId="0" applyFont="1" applyFill="1" applyBorder="1" applyAlignment="1">
      <alignment horizontal="centerContinuous"/>
    </xf>
    <xf numFmtId="0" fontId="34" fillId="3" borderId="2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164" fontId="36" fillId="0" borderId="8" xfId="0" applyNumberFormat="1" applyFont="1" applyBorder="1" applyAlignment="1">
      <alignment horizontal="center" vertical="center" wrapText="1"/>
    </xf>
    <xf numFmtId="166" fontId="34" fillId="0" borderId="1" xfId="0" applyNumberFormat="1" applyFont="1" applyBorder="1" applyAlignment="1">
      <alignment horizontal="center" vertical="center"/>
    </xf>
    <xf numFmtId="49" fontId="36" fillId="3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Border="1" applyAlignment="1">
      <alignment horizontal="center" vertical="center"/>
    </xf>
    <xf numFmtId="2" fontId="36" fillId="3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Border="1" applyAlignment="1">
      <alignment horizontal="center" vertical="center"/>
    </xf>
    <xf numFmtId="2" fontId="38" fillId="3" borderId="1" xfId="0" applyNumberFormat="1" applyFont="1" applyFill="1" applyBorder="1" applyAlignment="1">
      <alignment horizontal="center" vertical="center" wrapText="1"/>
    </xf>
    <xf numFmtId="2" fontId="34" fillId="3" borderId="1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 wrapText="1"/>
    </xf>
    <xf numFmtId="2" fontId="36" fillId="3" borderId="1" xfId="0" applyNumberFormat="1" applyFont="1" applyFill="1" applyBorder="1" applyAlignment="1">
      <alignment horizontal="center" vertical="center" wrapText="1"/>
    </xf>
    <xf numFmtId="164" fontId="36" fillId="3" borderId="1" xfId="0" applyNumberFormat="1" applyFont="1" applyFill="1" applyBorder="1" applyAlignment="1">
      <alignment horizontal="center" vertical="center" wrapText="1"/>
    </xf>
    <xf numFmtId="164" fontId="34" fillId="3" borderId="1" xfId="0" applyNumberFormat="1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Continuous" vertical="center"/>
    </xf>
    <xf numFmtId="0" fontId="36" fillId="5" borderId="5" xfId="0" applyFont="1" applyFill="1" applyBorder="1" applyAlignment="1">
      <alignment horizontal="centerContinuous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top" wrapText="1"/>
    </xf>
    <xf numFmtId="13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/>
    <xf numFmtId="4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Border="1"/>
    <xf numFmtId="0" fontId="41" fillId="0" borderId="0" xfId="0" applyFont="1"/>
    <xf numFmtId="4" fontId="41" fillId="0" borderId="0" xfId="0" applyNumberFormat="1" applyFont="1"/>
    <xf numFmtId="0" fontId="34" fillId="3" borderId="8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 wrapText="1"/>
    </xf>
    <xf numFmtId="164" fontId="34" fillId="3" borderId="1" xfId="0" applyNumberFormat="1" applyFont="1" applyFill="1" applyBorder="1" applyAlignment="1">
      <alignment horizontal="center" vertical="center"/>
    </xf>
    <xf numFmtId="164" fontId="34" fillId="3" borderId="8" xfId="0" applyNumberFormat="1" applyFont="1" applyFill="1" applyBorder="1" applyAlignment="1">
      <alignment horizontal="center" vertical="center" wrapText="1"/>
    </xf>
    <xf numFmtId="2" fontId="34" fillId="3" borderId="8" xfId="0" applyNumberFormat="1" applyFont="1" applyFill="1" applyBorder="1" applyAlignment="1">
      <alignment horizontal="center" vertical="center" wrapText="1"/>
    </xf>
    <xf numFmtId="4" fontId="34" fillId="3" borderId="8" xfId="0" applyNumberFormat="1" applyFont="1" applyFill="1" applyBorder="1" applyAlignment="1">
      <alignment horizontal="center" vertical="center"/>
    </xf>
    <xf numFmtId="164" fontId="34" fillId="3" borderId="2" xfId="0" applyNumberFormat="1" applyFont="1" applyFill="1" applyBorder="1" applyAlignment="1">
      <alignment horizontal="center" vertical="center" wrapText="1"/>
    </xf>
    <xf numFmtId="2" fontId="34" fillId="3" borderId="2" xfId="0" applyNumberFormat="1" applyFont="1" applyFill="1" applyBorder="1" applyAlignment="1">
      <alignment horizontal="center" vertical="center"/>
    </xf>
    <xf numFmtId="4" fontId="34" fillId="3" borderId="2" xfId="0" applyNumberFormat="1" applyFont="1" applyFill="1" applyBorder="1" applyAlignment="1">
      <alignment horizontal="center" vertical="center"/>
    </xf>
    <xf numFmtId="164" fontId="34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0" fontId="46" fillId="0" borderId="0" xfId="0" applyFont="1"/>
    <xf numFmtId="165" fontId="1" fillId="0" borderId="1" xfId="0" applyNumberFormat="1" applyFont="1" applyBorder="1" applyAlignment="1">
      <alignment horizontal="center" vertical="center" wrapText="1"/>
    </xf>
    <xf numFmtId="165" fontId="47" fillId="0" borderId="0" xfId="0" applyNumberFormat="1" applyFont="1"/>
    <xf numFmtId="0" fontId="47" fillId="0" borderId="0" xfId="0" applyFont="1"/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2" fontId="47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9" fillId="0" borderId="1" xfId="0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" vertical="top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64" fontId="34" fillId="0" borderId="8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34" fillId="3" borderId="2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0" fontId="48" fillId="0" borderId="0" xfId="0" applyFont="1"/>
    <xf numFmtId="0" fontId="34" fillId="0" borderId="1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34" fillId="3" borderId="2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64" fontId="34" fillId="0" borderId="2" xfId="0" applyNumberFormat="1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164" fontId="34" fillId="0" borderId="8" xfId="0" applyNumberFormat="1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NumberFormat="1" applyFont="1" applyBorder="1" applyAlignment="1">
      <alignment horizontal="center" vertical="center" wrapText="1"/>
    </xf>
    <xf numFmtId="0" fontId="34" fillId="0" borderId="8" xfId="0" applyNumberFormat="1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2" fontId="34" fillId="0" borderId="8" xfId="0" applyNumberFormat="1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49" fontId="34" fillId="3" borderId="2" xfId="0" applyNumberFormat="1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NumberFormat="1" applyFont="1" applyBorder="1" applyAlignment="1">
      <alignment horizontal="center" vertical="center" wrapText="1"/>
    </xf>
    <xf numFmtId="0" fontId="34" fillId="0" borderId="8" xfId="0" applyNumberFormat="1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164" fontId="34" fillId="0" borderId="8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34" fillId="0" borderId="8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34" fillId="3" borderId="2" xfId="0" applyNumberFormat="1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2" fontId="34" fillId="0" borderId="8" xfId="0" applyNumberFormat="1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34" fillId="3" borderId="2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Continuous"/>
    </xf>
    <xf numFmtId="49" fontId="34" fillId="3" borderId="6" xfId="0" applyNumberFormat="1" applyFont="1" applyFill="1" applyBorder="1" applyAlignment="1">
      <alignment horizontal="center" vertical="center" wrapText="1"/>
    </xf>
    <xf numFmtId="2" fontId="34" fillId="0" borderId="8" xfId="0" applyNumberFormat="1" applyFont="1" applyBorder="1" applyAlignment="1">
      <alignment horizontal="center" vertical="center"/>
    </xf>
    <xf numFmtId="4" fontId="34" fillId="0" borderId="8" xfId="0" applyNumberFormat="1" applyFont="1" applyBorder="1" applyAlignment="1">
      <alignment horizontal="center" vertical="center"/>
    </xf>
    <xf numFmtId="0" fontId="31" fillId="4" borderId="12" xfId="0" applyFont="1" applyFill="1" applyBorder="1" applyAlignment="1">
      <alignment horizontal="centerContinuous" vertical="center" wrapText="1"/>
    </xf>
    <xf numFmtId="0" fontId="31" fillId="4" borderId="13" xfId="0" applyFont="1" applyFill="1" applyBorder="1" applyAlignment="1">
      <alignment horizontal="centerContinuous" vertical="center" wrapText="1"/>
    </xf>
    <xf numFmtId="4" fontId="34" fillId="0" borderId="2" xfId="2" applyNumberFormat="1" applyFont="1" applyFill="1" applyBorder="1" applyAlignment="1">
      <alignment horizontal="center" vertical="center" wrapText="1"/>
    </xf>
    <xf numFmtId="4" fontId="34" fillId="0" borderId="2" xfId="2" applyNumberFormat="1" applyFont="1" applyFill="1" applyBorder="1" applyAlignment="1">
      <alignment horizontal="center" vertical="center"/>
    </xf>
    <xf numFmtId="0" fontId="34" fillId="0" borderId="1" xfId="0" applyFont="1" applyBorder="1"/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6" fillId="3" borderId="0" xfId="0" applyFont="1" applyFill="1" applyAlignment="1">
      <alignment horizontal="right" wrapText="1"/>
    </xf>
    <xf numFmtId="0" fontId="36" fillId="3" borderId="0" xfId="0" applyFont="1" applyFill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34" fillId="0" borderId="8" xfId="0" applyNumberFormat="1" applyFont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49" fontId="34" fillId="3" borderId="8" xfId="0" applyNumberFormat="1" applyFont="1" applyFill="1" applyBorder="1" applyAlignment="1">
      <alignment horizontal="center" vertical="center" wrapText="1"/>
    </xf>
    <xf numFmtId="49" fontId="34" fillId="3" borderId="2" xfId="0" applyNumberFormat="1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2" fontId="34" fillId="0" borderId="8" xfId="0" applyNumberFormat="1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4" fillId="0" borderId="0" xfId="0" applyFont="1" applyAlignment="1">
      <alignment horizontal="right" wrapText="1"/>
    </xf>
    <xf numFmtId="0" fontId="34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31" fillId="4" borderId="4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23" fillId="4" borderId="4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0" xfId="0" applyAlignment="1"/>
    <xf numFmtId="0" fontId="49" fillId="0" borderId="0" xfId="0" applyFont="1" applyAlignment="1"/>
  </cellXfs>
  <cellStyles count="4">
    <cellStyle name="Excel Built-in Normal" xfId="1"/>
    <cellStyle name="Обычный" xfId="0" builtinId="0"/>
    <cellStyle name="Обычный 2" xfId="3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tabSelected="1" topLeftCell="D1" zoomScale="70" zoomScaleNormal="70" workbookViewId="0">
      <selection activeCell="O6" sqref="O6"/>
    </sheetView>
  </sheetViews>
  <sheetFormatPr defaultRowHeight="15"/>
  <cols>
    <col min="1" max="1" width="4.85546875" customWidth="1"/>
    <col min="2" max="2" width="15.28515625" customWidth="1"/>
    <col min="3" max="3" width="16.140625" customWidth="1"/>
    <col min="4" max="4" width="19.7109375" style="3" customWidth="1"/>
    <col min="5" max="5" width="22" style="4" customWidth="1"/>
    <col min="6" max="6" width="23.7109375" style="4" customWidth="1"/>
    <col min="7" max="7" width="37.85546875" style="4" customWidth="1"/>
    <col min="8" max="8" width="14.5703125" style="3" customWidth="1"/>
    <col min="9" max="9" width="23.7109375" style="4" customWidth="1"/>
    <col min="10" max="10" width="21.140625" style="3" customWidth="1"/>
    <col min="11" max="11" width="18" style="135" customWidth="1"/>
    <col min="12" max="12" width="15.140625" style="3" customWidth="1"/>
    <col min="13" max="13" width="31.140625" style="3" customWidth="1"/>
    <col min="14" max="14" width="27.42578125" style="3" customWidth="1"/>
    <col min="15" max="15" width="15.42578125" style="1" customWidth="1"/>
  </cols>
  <sheetData>
    <row r="1" spans="1:15" ht="31.5" customHeight="1">
      <c r="D1"/>
      <c r="E1"/>
      <c r="F1"/>
      <c r="G1"/>
      <c r="H1"/>
      <c r="I1" s="565" t="s">
        <v>641</v>
      </c>
      <c r="J1" s="564"/>
      <c r="K1" s="12"/>
      <c r="M1" s="328"/>
      <c r="N1" s="480"/>
      <c r="O1" s="480"/>
    </row>
    <row r="2" spans="1:15" ht="21" customHeight="1">
      <c r="D2"/>
      <c r="E2"/>
      <c r="F2"/>
      <c r="G2" s="478" t="s">
        <v>199</v>
      </c>
      <c r="H2" s="479"/>
      <c r="I2" s="479"/>
      <c r="J2" s="479"/>
      <c r="K2" s="12"/>
      <c r="L2" s="8"/>
      <c r="M2" s="562" t="s">
        <v>640</v>
      </c>
      <c r="N2" s="563"/>
      <c r="O2" s="563"/>
    </row>
    <row r="3" spans="1:15" ht="38.25" customHeight="1">
      <c r="A3" s="481" t="s">
        <v>394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3"/>
    </row>
    <row r="4" spans="1:15" ht="15.75" hidden="1">
      <c r="A4" s="7"/>
      <c r="B4" s="7"/>
      <c r="C4" s="7"/>
      <c r="D4" s="5"/>
      <c r="E4" s="6"/>
      <c r="F4" s="6"/>
      <c r="G4" s="6"/>
      <c r="H4" s="6"/>
      <c r="I4" s="6"/>
      <c r="J4" s="6"/>
      <c r="K4" s="134"/>
      <c r="L4" s="6"/>
      <c r="M4" s="6"/>
      <c r="N4" s="6"/>
    </row>
    <row r="5" spans="1:15" s="334" customFormat="1" ht="355.5" customHeight="1">
      <c r="A5" s="338" t="s">
        <v>4</v>
      </c>
      <c r="B5" s="330" t="s">
        <v>14</v>
      </c>
      <c r="C5" s="330" t="s">
        <v>70</v>
      </c>
      <c r="D5" s="330" t="s">
        <v>8</v>
      </c>
      <c r="E5" s="347" t="s">
        <v>16</v>
      </c>
      <c r="F5" s="347" t="s">
        <v>17</v>
      </c>
      <c r="G5" s="347" t="s">
        <v>18</v>
      </c>
      <c r="H5" s="330" t="s">
        <v>69</v>
      </c>
      <c r="I5" s="347" t="s">
        <v>2</v>
      </c>
      <c r="J5" s="330" t="s">
        <v>3</v>
      </c>
      <c r="K5" s="333" t="s">
        <v>182</v>
      </c>
      <c r="L5" s="330" t="s">
        <v>10</v>
      </c>
      <c r="M5" s="330" t="s">
        <v>12</v>
      </c>
      <c r="N5" s="330" t="s">
        <v>13</v>
      </c>
      <c r="O5" s="330" t="s">
        <v>15</v>
      </c>
    </row>
    <row r="6" spans="1:15" s="208" customFormat="1" ht="329.25" customHeight="1">
      <c r="A6" s="317">
        <v>1</v>
      </c>
      <c r="B6" s="319" t="s">
        <v>71</v>
      </c>
      <c r="C6" s="319" t="s">
        <v>9</v>
      </c>
      <c r="D6" s="319" t="s">
        <v>506</v>
      </c>
      <c r="E6" s="321" t="s">
        <v>507</v>
      </c>
      <c r="F6" s="321" t="s">
        <v>287</v>
      </c>
      <c r="G6" s="321" t="s">
        <v>511</v>
      </c>
      <c r="H6" s="322">
        <v>3316600</v>
      </c>
      <c r="I6" s="321" t="s">
        <v>1</v>
      </c>
      <c r="J6" s="319" t="s">
        <v>508</v>
      </c>
      <c r="K6" s="323"/>
      <c r="L6" s="319" t="s">
        <v>11</v>
      </c>
      <c r="M6" s="319" t="s">
        <v>11</v>
      </c>
      <c r="N6" s="319" t="s">
        <v>11</v>
      </c>
      <c r="O6" s="319"/>
    </row>
    <row r="7" spans="1:15" s="208" customFormat="1" ht="221.25" customHeight="1">
      <c r="A7" s="210">
        <v>2</v>
      </c>
      <c r="B7" s="319" t="s">
        <v>79</v>
      </c>
      <c r="C7" s="222" t="s">
        <v>9</v>
      </c>
      <c r="D7" s="222" t="s">
        <v>512</v>
      </c>
      <c r="E7" s="222" t="s">
        <v>509</v>
      </c>
      <c r="F7" s="293" t="s">
        <v>287</v>
      </c>
      <c r="G7" s="293" t="s">
        <v>510</v>
      </c>
      <c r="H7" s="289">
        <v>1100000</v>
      </c>
      <c r="I7" s="222" t="s">
        <v>1</v>
      </c>
      <c r="J7" s="222" t="s">
        <v>508</v>
      </c>
      <c r="K7" s="244">
        <v>5797000</v>
      </c>
      <c r="L7" s="222" t="s">
        <v>11</v>
      </c>
      <c r="M7" s="222" t="s">
        <v>11</v>
      </c>
      <c r="N7" s="222" t="s">
        <v>11</v>
      </c>
      <c r="O7" s="320" t="s">
        <v>110</v>
      </c>
    </row>
    <row r="8" spans="1:15" s="208" customFormat="1" ht="226.5" customHeight="1">
      <c r="A8" s="318">
        <v>3</v>
      </c>
      <c r="B8" s="319" t="s">
        <v>80</v>
      </c>
      <c r="C8" s="279" t="s">
        <v>9</v>
      </c>
      <c r="D8" s="279" t="s">
        <v>516</v>
      </c>
      <c r="E8" s="279" t="s">
        <v>513</v>
      </c>
      <c r="F8" s="324" t="s">
        <v>287</v>
      </c>
      <c r="G8" s="324" t="s">
        <v>514</v>
      </c>
      <c r="H8" s="325">
        <v>2050</v>
      </c>
      <c r="I8" s="279" t="s">
        <v>1</v>
      </c>
      <c r="J8" s="279" t="s">
        <v>515</v>
      </c>
      <c r="K8" s="326">
        <v>334174.78999999998</v>
      </c>
      <c r="L8" s="279" t="s">
        <v>11</v>
      </c>
      <c r="M8" s="222"/>
      <c r="N8" s="279"/>
      <c r="O8" s="327" t="s">
        <v>110</v>
      </c>
    </row>
    <row r="9" spans="1:15" s="208" customFormat="1" ht="409.5">
      <c r="A9" s="210">
        <v>4</v>
      </c>
      <c r="B9" s="319" t="s">
        <v>81</v>
      </c>
      <c r="C9" s="222" t="s">
        <v>9</v>
      </c>
      <c r="D9" s="222" t="s">
        <v>520</v>
      </c>
      <c r="E9" s="222" t="s">
        <v>518</v>
      </c>
      <c r="F9" s="293" t="s">
        <v>287</v>
      </c>
      <c r="G9" s="293" t="s">
        <v>519</v>
      </c>
      <c r="H9" s="220">
        <v>519.9</v>
      </c>
      <c r="I9" s="222" t="s">
        <v>1</v>
      </c>
      <c r="J9" s="222" t="s">
        <v>517</v>
      </c>
      <c r="K9" s="244">
        <v>237229.39</v>
      </c>
      <c r="L9" s="222" t="s">
        <v>11</v>
      </c>
      <c r="M9" s="222"/>
      <c r="N9" s="222"/>
      <c r="O9" s="320" t="s">
        <v>110</v>
      </c>
    </row>
    <row r="10" spans="1:15" s="208" customFormat="1" ht="228" customHeight="1">
      <c r="A10" s="210">
        <v>5</v>
      </c>
      <c r="B10" s="319" t="s">
        <v>82</v>
      </c>
      <c r="C10" s="222" t="s">
        <v>9</v>
      </c>
      <c r="D10" s="222" t="s">
        <v>521</v>
      </c>
      <c r="E10" s="222" t="s">
        <v>522</v>
      </c>
      <c r="F10" s="293" t="s">
        <v>287</v>
      </c>
      <c r="G10" s="293" t="s">
        <v>524</v>
      </c>
      <c r="H10" s="220">
        <v>2100000</v>
      </c>
      <c r="I10" s="222" t="s">
        <v>1</v>
      </c>
      <c r="J10" s="222" t="s">
        <v>74</v>
      </c>
      <c r="K10" s="221" t="s">
        <v>523</v>
      </c>
      <c r="L10" s="222" t="s">
        <v>11</v>
      </c>
      <c r="M10" s="222"/>
      <c r="N10" s="222"/>
      <c r="O10" s="320" t="s">
        <v>110</v>
      </c>
    </row>
    <row r="11" spans="1:15" s="208" customFormat="1" ht="197.25" customHeight="1">
      <c r="A11" s="210">
        <v>6</v>
      </c>
      <c r="B11" s="319" t="s">
        <v>83</v>
      </c>
      <c r="C11" s="222" t="s">
        <v>9</v>
      </c>
      <c r="D11" s="222" t="s">
        <v>525</v>
      </c>
      <c r="E11" s="222" t="s">
        <v>526</v>
      </c>
      <c r="F11" s="293" t="s">
        <v>287</v>
      </c>
      <c r="G11" s="293" t="s">
        <v>527</v>
      </c>
      <c r="H11" s="220">
        <v>105000</v>
      </c>
      <c r="I11" s="222" t="s">
        <v>1</v>
      </c>
      <c r="J11" s="222" t="s">
        <v>528</v>
      </c>
      <c r="K11" s="221">
        <v>553350</v>
      </c>
      <c r="L11" s="222" t="s">
        <v>11</v>
      </c>
      <c r="M11" s="222"/>
      <c r="N11" s="222"/>
      <c r="O11" s="320" t="s">
        <v>110</v>
      </c>
    </row>
    <row r="12" spans="1:15" s="208" customFormat="1" ht="201.75" customHeight="1">
      <c r="A12" s="210">
        <v>7</v>
      </c>
      <c r="B12" s="319" t="s">
        <v>84</v>
      </c>
      <c r="C12" s="222" t="s">
        <v>9</v>
      </c>
      <c r="D12" s="222" t="s">
        <v>529</v>
      </c>
      <c r="E12" s="222" t="s">
        <v>530</v>
      </c>
      <c r="F12" s="293" t="s">
        <v>287</v>
      </c>
      <c r="G12" s="293" t="s">
        <v>531</v>
      </c>
      <c r="H12" s="220">
        <v>1716000</v>
      </c>
      <c r="I12" s="222" t="s">
        <v>1</v>
      </c>
      <c r="J12" s="222" t="s">
        <v>528</v>
      </c>
      <c r="K12" s="221">
        <v>9043320</v>
      </c>
      <c r="L12" s="222" t="s">
        <v>11</v>
      </c>
      <c r="M12" s="222"/>
      <c r="N12" s="222"/>
      <c r="O12" s="320" t="s">
        <v>110</v>
      </c>
    </row>
    <row r="13" spans="1:15" s="208" customFormat="1" ht="285.75" customHeight="1">
      <c r="A13" s="210">
        <v>8</v>
      </c>
      <c r="B13" s="319" t="s">
        <v>85</v>
      </c>
      <c r="C13" s="222" t="s">
        <v>9</v>
      </c>
      <c r="D13" s="222" t="s">
        <v>532</v>
      </c>
      <c r="E13" s="222" t="s">
        <v>533</v>
      </c>
      <c r="F13" s="293" t="s">
        <v>287</v>
      </c>
      <c r="G13" s="293" t="s">
        <v>535</v>
      </c>
      <c r="H13" s="220">
        <v>9400</v>
      </c>
      <c r="I13" s="222" t="s">
        <v>1</v>
      </c>
      <c r="J13" s="222" t="s">
        <v>534</v>
      </c>
      <c r="K13" s="221">
        <v>49538</v>
      </c>
      <c r="L13" s="222" t="s">
        <v>11</v>
      </c>
      <c r="M13" s="222"/>
      <c r="N13" s="222"/>
      <c r="O13" s="320" t="s">
        <v>110</v>
      </c>
    </row>
    <row r="14" spans="1:15" s="208" customFormat="1" ht="198.75" customHeight="1">
      <c r="A14" s="210">
        <v>9</v>
      </c>
      <c r="B14" s="319" t="s">
        <v>86</v>
      </c>
      <c r="C14" s="222" t="s">
        <v>9</v>
      </c>
      <c r="D14" s="222" t="s">
        <v>532</v>
      </c>
      <c r="E14" s="222" t="s">
        <v>536</v>
      </c>
      <c r="F14" s="293" t="s">
        <v>287</v>
      </c>
      <c r="G14" s="293" t="s">
        <v>539</v>
      </c>
      <c r="H14" s="220">
        <v>9400</v>
      </c>
      <c r="I14" s="222" t="s">
        <v>1</v>
      </c>
      <c r="J14" s="222" t="s">
        <v>528</v>
      </c>
      <c r="K14" s="221">
        <v>49538</v>
      </c>
      <c r="L14" s="222" t="s">
        <v>11</v>
      </c>
      <c r="M14" s="222"/>
      <c r="N14" s="222"/>
      <c r="O14" s="320" t="s">
        <v>110</v>
      </c>
    </row>
    <row r="15" spans="1:15" s="208" customFormat="1" ht="194.25" customHeight="1">
      <c r="A15" s="210">
        <v>10</v>
      </c>
      <c r="B15" s="319" t="s">
        <v>87</v>
      </c>
      <c r="C15" s="222" t="s">
        <v>9</v>
      </c>
      <c r="D15" s="222" t="s">
        <v>532</v>
      </c>
      <c r="E15" s="222" t="s">
        <v>537</v>
      </c>
      <c r="F15" s="293" t="s">
        <v>287</v>
      </c>
      <c r="G15" s="293" t="s">
        <v>540</v>
      </c>
      <c r="H15" s="220">
        <v>540000</v>
      </c>
      <c r="I15" s="222" t="s">
        <v>1</v>
      </c>
      <c r="J15" s="222" t="s">
        <v>538</v>
      </c>
      <c r="K15" s="221">
        <v>2845800</v>
      </c>
      <c r="L15" s="222" t="s">
        <v>11</v>
      </c>
      <c r="M15" s="222"/>
      <c r="N15" s="222"/>
      <c r="O15" s="320" t="s">
        <v>110</v>
      </c>
    </row>
    <row r="16" spans="1:15" s="209" customFormat="1" ht="232.5" customHeight="1">
      <c r="A16" s="210">
        <v>11</v>
      </c>
      <c r="B16" s="319" t="s">
        <v>88</v>
      </c>
      <c r="C16" s="222" t="s">
        <v>9</v>
      </c>
      <c r="D16" s="222" t="s">
        <v>541</v>
      </c>
      <c r="E16" s="222" t="s">
        <v>542</v>
      </c>
      <c r="F16" s="293" t="s">
        <v>287</v>
      </c>
      <c r="G16" s="293" t="s">
        <v>543</v>
      </c>
      <c r="H16" s="220">
        <v>2541</v>
      </c>
      <c r="I16" s="222" t="s">
        <v>1</v>
      </c>
      <c r="J16" s="222" t="s">
        <v>515</v>
      </c>
      <c r="K16" s="221">
        <v>414218.78</v>
      </c>
      <c r="L16" s="222" t="s">
        <v>11</v>
      </c>
      <c r="M16" s="222"/>
      <c r="N16" s="222"/>
      <c r="O16" s="320" t="s">
        <v>110</v>
      </c>
    </row>
    <row r="17" spans="1:15" s="208" customFormat="1" ht="408.75" customHeight="1">
      <c r="A17" s="210">
        <v>12</v>
      </c>
      <c r="B17" s="319" t="s">
        <v>89</v>
      </c>
      <c r="C17" s="222" t="s">
        <v>9</v>
      </c>
      <c r="D17" s="222" t="s">
        <v>544</v>
      </c>
      <c r="E17" s="222" t="s">
        <v>545</v>
      </c>
      <c r="F17" s="293" t="s">
        <v>287</v>
      </c>
      <c r="G17" s="293" t="s">
        <v>549</v>
      </c>
      <c r="H17" s="220">
        <v>26600</v>
      </c>
      <c r="I17" s="222" t="s">
        <v>1</v>
      </c>
      <c r="J17" s="222" t="s">
        <v>546</v>
      </c>
      <c r="K17" s="221">
        <v>3540320.77</v>
      </c>
      <c r="L17" s="222" t="s">
        <v>11</v>
      </c>
      <c r="M17" s="222"/>
      <c r="N17" s="222"/>
      <c r="O17" s="320" t="s">
        <v>110</v>
      </c>
    </row>
    <row r="18" spans="1:15" s="208" customFormat="1" ht="217.5" customHeight="1">
      <c r="A18" s="210">
        <v>13</v>
      </c>
      <c r="B18" s="319" t="s">
        <v>90</v>
      </c>
      <c r="C18" s="222" t="s">
        <v>9</v>
      </c>
      <c r="D18" s="222" t="s">
        <v>547</v>
      </c>
      <c r="E18" s="222" t="s">
        <v>548</v>
      </c>
      <c r="F18" s="293" t="s">
        <v>287</v>
      </c>
      <c r="G18" s="293" t="s">
        <v>550</v>
      </c>
      <c r="H18" s="220">
        <v>1451</v>
      </c>
      <c r="I18" s="222" t="s">
        <v>1</v>
      </c>
      <c r="J18" s="222" t="s">
        <v>551</v>
      </c>
      <c r="K18" s="221" t="s">
        <v>552</v>
      </c>
      <c r="L18" s="222" t="s">
        <v>11</v>
      </c>
      <c r="M18" s="222"/>
      <c r="N18" s="222"/>
      <c r="O18" s="320" t="s">
        <v>110</v>
      </c>
    </row>
    <row r="19" spans="1:15" s="208" customFormat="1" ht="249.75" customHeight="1">
      <c r="A19" s="210">
        <v>14</v>
      </c>
      <c r="B19" s="319" t="s">
        <v>91</v>
      </c>
      <c r="C19" s="222" t="s">
        <v>9</v>
      </c>
      <c r="D19" s="222" t="s">
        <v>553</v>
      </c>
      <c r="E19" s="222" t="s">
        <v>554</v>
      </c>
      <c r="F19" s="293" t="s">
        <v>287</v>
      </c>
      <c r="G19" s="293" t="s">
        <v>555</v>
      </c>
      <c r="H19" s="220">
        <v>769</v>
      </c>
      <c r="I19" s="222" t="s">
        <v>1</v>
      </c>
      <c r="J19" s="222" t="s">
        <v>551</v>
      </c>
      <c r="K19" s="221">
        <v>147478</v>
      </c>
      <c r="L19" s="222" t="s">
        <v>11</v>
      </c>
      <c r="M19" s="222"/>
      <c r="N19" s="222"/>
      <c r="O19" s="320" t="s">
        <v>110</v>
      </c>
    </row>
    <row r="20" spans="1:15" s="208" customFormat="1" ht="208.5" customHeight="1">
      <c r="A20" s="210">
        <v>15</v>
      </c>
      <c r="B20" s="319" t="s">
        <v>92</v>
      </c>
      <c r="C20" s="222" t="s">
        <v>9</v>
      </c>
      <c r="D20" s="222" t="s">
        <v>556</v>
      </c>
      <c r="E20" s="222" t="s">
        <v>557</v>
      </c>
      <c r="F20" s="293" t="s">
        <v>287</v>
      </c>
      <c r="G20" s="293" t="s">
        <v>558</v>
      </c>
      <c r="H20" s="220">
        <v>4000</v>
      </c>
      <c r="I20" s="222" t="s">
        <v>1</v>
      </c>
      <c r="J20" s="222" t="s">
        <v>551</v>
      </c>
      <c r="K20" s="244">
        <v>590679.12</v>
      </c>
      <c r="L20" s="222" t="s">
        <v>11</v>
      </c>
      <c r="M20" s="222"/>
      <c r="N20" s="222"/>
      <c r="O20" s="320" t="s">
        <v>110</v>
      </c>
    </row>
    <row r="21" spans="1:15" s="208" customFormat="1" ht="286.5" customHeight="1">
      <c r="A21" s="210">
        <v>16</v>
      </c>
      <c r="B21" s="319" t="s">
        <v>93</v>
      </c>
      <c r="C21" s="222" t="s">
        <v>563</v>
      </c>
      <c r="D21" s="222" t="s">
        <v>564</v>
      </c>
      <c r="E21" s="222" t="s">
        <v>565</v>
      </c>
      <c r="F21" s="293" t="s">
        <v>287</v>
      </c>
      <c r="G21" s="293" t="s">
        <v>568</v>
      </c>
      <c r="H21" s="220">
        <v>6535</v>
      </c>
      <c r="I21" s="222" t="s">
        <v>567</v>
      </c>
      <c r="J21" s="222" t="s">
        <v>566</v>
      </c>
      <c r="K21" s="221">
        <v>581092.19999999995</v>
      </c>
      <c r="L21" s="222"/>
      <c r="M21" s="222"/>
      <c r="N21" s="222"/>
      <c r="O21" s="320" t="s">
        <v>110</v>
      </c>
    </row>
    <row r="22" spans="1:15" s="208" customFormat="1" ht="270" customHeight="1">
      <c r="A22" s="210">
        <v>17</v>
      </c>
      <c r="B22" s="319" t="s">
        <v>94</v>
      </c>
      <c r="C22" s="222" t="s">
        <v>563</v>
      </c>
      <c r="D22" s="222" t="s">
        <v>569</v>
      </c>
      <c r="E22" s="222" t="s">
        <v>570</v>
      </c>
      <c r="F22" s="293" t="s">
        <v>287</v>
      </c>
      <c r="G22" s="293" t="s">
        <v>568</v>
      </c>
      <c r="H22" s="220">
        <v>5834</v>
      </c>
      <c r="I22" s="222" t="s">
        <v>567</v>
      </c>
      <c r="J22" s="222" t="s">
        <v>571</v>
      </c>
      <c r="K22" s="221">
        <v>576399.19999999995</v>
      </c>
      <c r="L22" s="222"/>
      <c r="M22" s="222"/>
      <c r="N22" s="222"/>
      <c r="O22" s="320" t="s">
        <v>110</v>
      </c>
    </row>
    <row r="23" spans="1:15" s="208" customFormat="1" ht="346.5" customHeight="1">
      <c r="A23" s="210">
        <v>18</v>
      </c>
      <c r="B23" s="319" t="s">
        <v>95</v>
      </c>
      <c r="C23" s="222" t="s">
        <v>563</v>
      </c>
      <c r="D23" s="222" t="s">
        <v>572</v>
      </c>
      <c r="E23" s="222" t="s">
        <v>573</v>
      </c>
      <c r="F23" s="293" t="s">
        <v>287</v>
      </c>
      <c r="G23" s="293" t="s">
        <v>574</v>
      </c>
      <c r="H23" s="289">
        <v>1560</v>
      </c>
      <c r="I23" s="222" t="s">
        <v>567</v>
      </c>
      <c r="J23" s="222" t="s">
        <v>575</v>
      </c>
      <c r="K23" s="221" t="s">
        <v>581</v>
      </c>
      <c r="L23" s="222"/>
      <c r="M23" s="222"/>
      <c r="N23" s="222"/>
      <c r="O23" s="320" t="s">
        <v>110</v>
      </c>
    </row>
    <row r="24" spans="1:15" s="208" customFormat="1" ht="324.75" customHeight="1">
      <c r="A24" s="210">
        <v>19</v>
      </c>
      <c r="B24" s="319" t="s">
        <v>96</v>
      </c>
      <c r="C24" s="222" t="s">
        <v>563</v>
      </c>
      <c r="D24" s="222" t="s">
        <v>577</v>
      </c>
      <c r="E24" s="222" t="s">
        <v>578</v>
      </c>
      <c r="F24" s="293" t="s">
        <v>287</v>
      </c>
      <c r="G24" s="293" t="s">
        <v>576</v>
      </c>
      <c r="H24" s="220">
        <v>1500</v>
      </c>
      <c r="I24" s="222" t="s">
        <v>1</v>
      </c>
      <c r="J24" s="222" t="s">
        <v>579</v>
      </c>
      <c r="K24" s="221" t="s">
        <v>580</v>
      </c>
      <c r="L24" s="222" t="s">
        <v>11</v>
      </c>
      <c r="M24" s="222" t="s">
        <v>11</v>
      </c>
      <c r="N24" s="222" t="s">
        <v>11</v>
      </c>
      <c r="O24" s="320" t="s">
        <v>110</v>
      </c>
    </row>
    <row r="25" spans="1:15" s="208" customFormat="1" ht="235.5" customHeight="1">
      <c r="A25" s="210">
        <v>20</v>
      </c>
      <c r="B25" s="319" t="s">
        <v>97</v>
      </c>
      <c r="C25" s="222" t="s">
        <v>563</v>
      </c>
      <c r="D25" s="222" t="s">
        <v>582</v>
      </c>
      <c r="E25" s="222" t="s">
        <v>585</v>
      </c>
      <c r="F25" s="293" t="s">
        <v>287</v>
      </c>
      <c r="G25" s="293" t="s">
        <v>576</v>
      </c>
      <c r="H25" s="220" t="s">
        <v>583</v>
      </c>
      <c r="I25" s="222" t="s">
        <v>1</v>
      </c>
      <c r="J25" s="222" t="s">
        <v>584</v>
      </c>
      <c r="K25" s="221"/>
      <c r="L25" s="222" t="s">
        <v>11</v>
      </c>
      <c r="M25" s="222"/>
      <c r="N25" s="222"/>
      <c r="O25" s="320" t="s">
        <v>110</v>
      </c>
    </row>
    <row r="26" spans="1:15" s="209" customFormat="1" ht="37.5">
      <c r="A26" s="210">
        <v>21</v>
      </c>
      <c r="B26" s="319" t="s">
        <v>98</v>
      </c>
      <c r="C26" s="222" t="s">
        <v>9</v>
      </c>
      <c r="D26" s="222"/>
      <c r="E26" s="222"/>
      <c r="F26" s="293"/>
      <c r="G26" s="293"/>
      <c r="H26" s="220"/>
      <c r="I26" s="222"/>
      <c r="J26" s="222"/>
      <c r="K26" s="221"/>
      <c r="L26" s="222"/>
      <c r="M26" s="222"/>
      <c r="N26" s="222"/>
      <c r="O26" s="320" t="s">
        <v>110</v>
      </c>
    </row>
    <row r="27" spans="1:15" s="208" customFormat="1" ht="18.75">
      <c r="A27" s="210">
        <v>22</v>
      </c>
      <c r="B27" s="319" t="s">
        <v>99</v>
      </c>
      <c r="C27" s="222"/>
      <c r="D27" s="222"/>
      <c r="E27" s="222"/>
      <c r="F27" s="293"/>
      <c r="G27" s="293"/>
      <c r="H27" s="220"/>
      <c r="I27" s="222"/>
      <c r="J27" s="222"/>
      <c r="K27" s="221"/>
      <c r="L27" s="222"/>
      <c r="M27" s="222"/>
      <c r="N27" s="222"/>
      <c r="O27" s="320" t="s">
        <v>110</v>
      </c>
    </row>
    <row r="28" spans="1:15" s="208" customFormat="1" ht="18.75">
      <c r="A28" s="210">
        <v>23</v>
      </c>
      <c r="B28" s="319" t="s">
        <v>100</v>
      </c>
      <c r="C28" s="222"/>
      <c r="D28" s="222"/>
      <c r="E28" s="222"/>
      <c r="F28" s="293"/>
      <c r="G28" s="293"/>
      <c r="H28" s="220"/>
      <c r="I28" s="222"/>
      <c r="J28" s="222"/>
      <c r="K28" s="221"/>
      <c r="L28" s="222"/>
      <c r="M28" s="222"/>
      <c r="N28" s="222"/>
      <c r="O28" s="320" t="s">
        <v>110</v>
      </c>
    </row>
    <row r="29" spans="1:15" s="208" customFormat="1" ht="18.75">
      <c r="A29" s="210">
        <v>24</v>
      </c>
      <c r="B29" s="319" t="s">
        <v>101</v>
      </c>
      <c r="C29" s="222"/>
      <c r="D29" s="222"/>
      <c r="E29" s="222"/>
      <c r="F29" s="293"/>
      <c r="G29" s="293"/>
      <c r="H29" s="220"/>
      <c r="I29" s="222"/>
      <c r="J29" s="222"/>
      <c r="K29" s="221"/>
      <c r="L29" s="222"/>
      <c r="M29" s="222"/>
      <c r="N29" s="222"/>
      <c r="O29" s="320" t="s">
        <v>110</v>
      </c>
    </row>
    <row r="30" spans="1:15" s="208" customFormat="1" ht="18.75">
      <c r="A30" s="210">
        <v>25</v>
      </c>
      <c r="B30" s="319" t="s">
        <v>102</v>
      </c>
      <c r="C30" s="222"/>
      <c r="D30" s="222"/>
      <c r="E30" s="222"/>
      <c r="F30" s="293"/>
      <c r="G30" s="293"/>
      <c r="H30" s="289"/>
      <c r="I30" s="222"/>
      <c r="J30" s="222"/>
      <c r="K30" s="221"/>
      <c r="L30" s="222"/>
      <c r="M30" s="222"/>
      <c r="N30" s="222"/>
      <c r="O30" s="320"/>
    </row>
    <row r="31" spans="1:15" s="208" customFormat="1" ht="18.75">
      <c r="A31" s="210">
        <v>34</v>
      </c>
      <c r="B31" s="319" t="s">
        <v>621</v>
      </c>
      <c r="C31" s="222"/>
      <c r="D31" s="222"/>
      <c r="E31" s="222"/>
      <c r="F31" s="293"/>
      <c r="G31" s="293"/>
      <c r="H31" s="220"/>
      <c r="I31" s="222"/>
      <c r="J31" s="222"/>
      <c r="K31" s="221"/>
      <c r="L31" s="222"/>
      <c r="M31" s="222"/>
      <c r="N31" s="222"/>
      <c r="O31" s="320" t="s">
        <v>110</v>
      </c>
    </row>
    <row r="32" spans="1:15" s="208" customFormat="1" ht="18.75">
      <c r="A32" s="210">
        <v>35</v>
      </c>
      <c r="B32" s="319" t="s">
        <v>622</v>
      </c>
      <c r="C32" s="222"/>
      <c r="D32" s="222"/>
      <c r="E32" s="222"/>
      <c r="F32" s="293"/>
      <c r="G32" s="293"/>
      <c r="H32" s="220"/>
      <c r="I32" s="222"/>
      <c r="J32" s="222"/>
      <c r="K32" s="221"/>
      <c r="L32" s="222"/>
      <c r="M32" s="222"/>
      <c r="N32" s="222"/>
      <c r="O32" s="320" t="s">
        <v>110</v>
      </c>
    </row>
    <row r="33" spans="1:15" s="218" customFormat="1" ht="52.5" customHeight="1">
      <c r="A33" s="477"/>
      <c r="B33" s="477"/>
      <c r="C33" s="477"/>
      <c r="D33" s="477"/>
      <c r="E33" s="477"/>
      <c r="F33" s="477"/>
      <c r="G33" s="477"/>
      <c r="H33" s="477"/>
      <c r="I33" s="215"/>
      <c r="J33" s="216"/>
      <c r="K33" s="217"/>
      <c r="L33" s="216"/>
      <c r="M33" s="476"/>
      <c r="N33" s="476"/>
      <c r="O33" s="476"/>
    </row>
  </sheetData>
  <autoFilter ref="A5:O32"/>
  <mergeCells count="7">
    <mergeCell ref="M33:O33"/>
    <mergeCell ref="A33:H33"/>
    <mergeCell ref="G2:J2"/>
    <mergeCell ref="N1:O1"/>
    <mergeCell ref="A3:O3"/>
    <mergeCell ref="M2:O2"/>
    <mergeCell ref="I1:J1"/>
  </mergeCells>
  <pageMargins left="0.19685039370078741" right="0.19685039370078741" top="0.43307086614173229" bottom="0.19685039370078741" header="0.19685039370078741" footer="0.15748031496062992"/>
  <pageSetup paperSize="9" scale="48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89"/>
  <sheetViews>
    <sheetView topLeftCell="D1" zoomScale="60" zoomScaleNormal="60" workbookViewId="0">
      <selection activeCell="M14" sqref="M14"/>
    </sheetView>
  </sheetViews>
  <sheetFormatPr defaultColWidth="12" defaultRowHeight="12.75"/>
  <cols>
    <col min="1" max="1" width="16.85546875" style="161" customWidth="1"/>
    <col min="2" max="2" width="8.7109375" style="161" customWidth="1"/>
    <col min="3" max="3" width="18.5703125" style="165" customWidth="1"/>
    <col min="4" max="4" width="12.140625" style="165" customWidth="1"/>
    <col min="5" max="5" width="29.28515625" style="161" customWidth="1"/>
    <col min="6" max="6" width="28.28515625" style="161" customWidth="1"/>
    <col min="7" max="7" width="17" style="161" customWidth="1"/>
    <col min="8" max="8" width="28.85546875" style="161" customWidth="1"/>
    <col min="9" max="9" width="22.140625" style="161" customWidth="1"/>
    <col min="10" max="10" width="27.7109375" style="161" customWidth="1"/>
    <col min="11" max="11" width="12.28515625" style="161" customWidth="1"/>
    <col min="12" max="12" width="20.7109375" style="161" customWidth="1"/>
    <col min="13" max="13" width="26.42578125" style="161" customWidth="1"/>
    <col min="14" max="14" width="19" style="161" customWidth="1"/>
    <col min="15" max="15" width="18.140625" style="161" customWidth="1"/>
    <col min="16" max="16" width="18.5703125" style="166" customWidth="1"/>
    <col min="17" max="17" width="19.7109375" style="166" customWidth="1"/>
    <col min="18" max="18" width="16.7109375" style="161" customWidth="1"/>
    <col min="19" max="19" width="13.140625" style="161" customWidth="1"/>
    <col min="20" max="20" width="15.85546875" style="161" customWidth="1"/>
    <col min="21" max="16384" width="12" style="161"/>
  </cols>
  <sheetData>
    <row r="1" spans="1:22" ht="18.75" customHeight="1">
      <c r="J1" s="378" t="s">
        <v>326</v>
      </c>
      <c r="Q1" s="167"/>
      <c r="R1" s="497"/>
      <c r="S1" s="497"/>
      <c r="T1" s="497"/>
      <c r="U1" s="168"/>
      <c r="V1" s="168"/>
    </row>
    <row r="2" spans="1:22" ht="25.5" customHeight="1">
      <c r="E2" s="489" t="s">
        <v>636</v>
      </c>
      <c r="F2" s="489"/>
      <c r="G2" s="489"/>
      <c r="H2" s="489"/>
      <c r="I2" s="489"/>
      <c r="J2" s="489"/>
      <c r="K2" s="489"/>
      <c r="L2" s="489"/>
      <c r="M2" s="489"/>
      <c r="N2" s="489"/>
      <c r="R2" s="166"/>
      <c r="S2" s="169"/>
    </row>
    <row r="3" spans="1:22" s="170" customFormat="1" hidden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71"/>
    </row>
    <row r="4" spans="1:22" s="50" customFormat="1" ht="185.25" customHeight="1">
      <c r="A4" s="172" t="s">
        <v>50</v>
      </c>
      <c r="B4" s="172" t="s">
        <v>19</v>
      </c>
      <c r="C4" s="172" t="s">
        <v>51</v>
      </c>
      <c r="D4" s="172" t="s">
        <v>206</v>
      </c>
      <c r="E4" s="172" t="s">
        <v>52</v>
      </c>
      <c r="F4" s="173" t="s">
        <v>108</v>
      </c>
      <c r="G4" s="172" t="s">
        <v>208</v>
      </c>
      <c r="H4" s="172" t="s">
        <v>41</v>
      </c>
      <c r="I4" s="172" t="s">
        <v>54</v>
      </c>
      <c r="J4" s="157" t="s">
        <v>57</v>
      </c>
      <c r="K4" s="172" t="s">
        <v>53</v>
      </c>
      <c r="L4" s="172" t="s">
        <v>209</v>
      </c>
      <c r="M4" s="172" t="s">
        <v>637</v>
      </c>
      <c r="N4" s="172"/>
      <c r="O4" s="157"/>
      <c r="P4" s="174" t="s">
        <v>638</v>
      </c>
      <c r="Q4" s="174"/>
      <c r="R4" s="172" t="s">
        <v>58</v>
      </c>
      <c r="S4" s="172" t="s">
        <v>76</v>
      </c>
      <c r="T4" s="172" t="s">
        <v>59</v>
      </c>
    </row>
    <row r="5" spans="1:22" s="170" customFormat="1">
      <c r="A5" s="175" t="s">
        <v>62</v>
      </c>
      <c r="B5" s="176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77"/>
    </row>
    <row r="6" spans="1:22" s="170" customFormat="1">
      <c r="A6" s="178" t="s">
        <v>78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79"/>
    </row>
    <row r="7" spans="1:22" s="214" customFormat="1" ht="187.5">
      <c r="A7" s="219" t="s">
        <v>134</v>
      </c>
      <c r="B7" s="219" t="s">
        <v>204</v>
      </c>
      <c r="C7" s="219" t="s">
        <v>235</v>
      </c>
      <c r="D7" s="219" t="s">
        <v>207</v>
      </c>
      <c r="E7" s="219" t="s">
        <v>236</v>
      </c>
      <c r="F7" s="219" t="s">
        <v>237</v>
      </c>
      <c r="G7" s="219"/>
      <c r="H7" s="360" t="s">
        <v>238</v>
      </c>
      <c r="I7" s="360" t="s">
        <v>239</v>
      </c>
      <c r="J7" s="219" t="s">
        <v>240</v>
      </c>
      <c r="K7" s="220">
        <v>793.6</v>
      </c>
      <c r="L7" s="219" t="s">
        <v>245</v>
      </c>
      <c r="M7" s="219"/>
      <c r="N7" s="219"/>
      <c r="O7" s="219"/>
      <c r="P7" s="221">
        <v>978391.3</v>
      </c>
      <c r="Q7" s="222" t="e">
        <f>-P</f>
        <v>#NAME?</v>
      </c>
      <c r="R7" s="219" t="s">
        <v>0</v>
      </c>
      <c r="S7" s="219" t="s">
        <v>0</v>
      </c>
      <c r="T7" s="219" t="s">
        <v>325</v>
      </c>
    </row>
    <row r="8" spans="1:22" s="214" customFormat="1" ht="187.5">
      <c r="A8" s="219" t="s">
        <v>135</v>
      </c>
      <c r="B8" s="219" t="s">
        <v>204</v>
      </c>
      <c r="C8" s="219" t="s">
        <v>241</v>
      </c>
      <c r="D8" s="219" t="s">
        <v>23</v>
      </c>
      <c r="E8" s="219" t="s">
        <v>242</v>
      </c>
      <c r="F8" s="219" t="s">
        <v>243</v>
      </c>
      <c r="G8" s="219"/>
      <c r="H8" s="360" t="s">
        <v>238</v>
      </c>
      <c r="I8" s="360" t="s">
        <v>244</v>
      </c>
      <c r="J8" s="219" t="s">
        <v>240</v>
      </c>
      <c r="K8" s="220">
        <v>57</v>
      </c>
      <c r="L8" s="219" t="s">
        <v>246</v>
      </c>
      <c r="M8" s="219"/>
      <c r="N8" s="219"/>
      <c r="O8" s="219"/>
      <c r="P8" s="223" t="s">
        <v>327</v>
      </c>
      <c r="Q8" s="221">
        <f>-P1</f>
        <v>0</v>
      </c>
      <c r="R8" s="219" t="s">
        <v>0</v>
      </c>
      <c r="S8" s="219" t="s">
        <v>0</v>
      </c>
      <c r="T8" s="219" t="s">
        <v>110</v>
      </c>
    </row>
    <row r="9" spans="1:22" s="214" customFormat="1" ht="225">
      <c r="A9" s="219" t="s">
        <v>136</v>
      </c>
      <c r="B9" s="219" t="s">
        <v>205</v>
      </c>
      <c r="C9" s="219" t="s">
        <v>247</v>
      </c>
      <c r="D9" s="219" t="s">
        <v>207</v>
      </c>
      <c r="E9" s="219" t="s">
        <v>251</v>
      </c>
      <c r="F9" s="219" t="s">
        <v>248</v>
      </c>
      <c r="G9" s="219"/>
      <c r="H9" s="360" t="s">
        <v>254</v>
      </c>
      <c r="I9" s="360" t="s">
        <v>249</v>
      </c>
      <c r="J9" s="219" t="s">
        <v>250</v>
      </c>
      <c r="K9" s="220" t="s">
        <v>328</v>
      </c>
      <c r="L9" s="219" t="s">
        <v>615</v>
      </c>
      <c r="M9" s="219"/>
      <c r="N9" s="219"/>
      <c r="O9" s="224"/>
      <c r="P9" s="225">
        <v>431978</v>
      </c>
      <c r="Q9" s="226"/>
      <c r="R9" s="219"/>
      <c r="S9" s="219"/>
      <c r="T9" s="219" t="s">
        <v>110</v>
      </c>
    </row>
    <row r="10" spans="1:22" s="191" customFormat="1" ht="375">
      <c r="A10" s="219" t="s">
        <v>137</v>
      </c>
      <c r="B10" s="219" t="s">
        <v>205</v>
      </c>
      <c r="C10" s="361" t="s">
        <v>247</v>
      </c>
      <c r="D10" s="219" t="s">
        <v>207</v>
      </c>
      <c r="E10" s="361" t="s">
        <v>252</v>
      </c>
      <c r="F10" s="361" t="s">
        <v>253</v>
      </c>
      <c r="G10" s="186"/>
      <c r="H10" s="360" t="s">
        <v>262</v>
      </c>
      <c r="I10" s="360" t="s">
        <v>255</v>
      </c>
      <c r="J10" s="361" t="s">
        <v>256</v>
      </c>
      <c r="K10" s="361" t="s">
        <v>259</v>
      </c>
      <c r="L10" s="447" t="s">
        <v>615</v>
      </c>
      <c r="M10" s="470"/>
      <c r="N10" s="361" t="s">
        <v>258</v>
      </c>
      <c r="O10" s="186"/>
      <c r="P10" s="192">
        <v>499632</v>
      </c>
      <c r="Q10" s="192">
        <f>-P1</f>
        <v>0</v>
      </c>
      <c r="R10" s="186" t="s">
        <v>0</v>
      </c>
      <c r="S10" s="186" t="s">
        <v>0</v>
      </c>
      <c r="T10" s="474" t="s">
        <v>110</v>
      </c>
    </row>
    <row r="11" spans="1:22" s="191" customFormat="1" ht="356.25">
      <c r="A11" s="219" t="s">
        <v>138</v>
      </c>
      <c r="B11" s="219" t="s">
        <v>205</v>
      </c>
      <c r="C11" s="361" t="s">
        <v>247</v>
      </c>
      <c r="D11" s="219" t="s">
        <v>207</v>
      </c>
      <c r="E11" s="197" t="s">
        <v>260</v>
      </c>
      <c r="F11" s="363" t="s">
        <v>261</v>
      </c>
      <c r="G11" s="198"/>
      <c r="H11" s="433" t="s">
        <v>262</v>
      </c>
      <c r="I11" s="362" t="s">
        <v>263</v>
      </c>
      <c r="J11" s="364" t="s">
        <v>264</v>
      </c>
      <c r="K11" s="211" t="s">
        <v>257</v>
      </c>
      <c r="L11" s="447" t="s">
        <v>616</v>
      </c>
      <c r="M11" s="468"/>
      <c r="N11" s="186"/>
      <c r="O11" s="186"/>
      <c r="P11" s="199">
        <v>1212174</v>
      </c>
      <c r="Q11" s="199"/>
      <c r="R11" s="186"/>
      <c r="S11" s="375" t="s">
        <v>110</v>
      </c>
      <c r="T11" s="387" t="s">
        <v>110</v>
      </c>
    </row>
    <row r="12" spans="1:22" s="191" customFormat="1" ht="189" customHeight="1">
      <c r="A12" s="219" t="s">
        <v>139</v>
      </c>
      <c r="B12" s="219" t="s">
        <v>277</v>
      </c>
      <c r="C12" s="442" t="s">
        <v>107</v>
      </c>
      <c r="D12" s="219"/>
      <c r="E12" s="197" t="s">
        <v>606</v>
      </c>
      <c r="F12" s="390" t="s">
        <v>607</v>
      </c>
      <c r="G12" s="198"/>
      <c r="H12" s="433" t="s">
        <v>262</v>
      </c>
      <c r="I12" s="362"/>
      <c r="J12" s="361"/>
      <c r="K12" s="211">
        <v>230</v>
      </c>
      <c r="L12" s="186"/>
      <c r="M12" s="468"/>
      <c r="N12" s="186"/>
      <c r="O12" s="186"/>
      <c r="P12" s="199">
        <v>10538</v>
      </c>
      <c r="Q12" s="199"/>
      <c r="R12" s="186" t="s">
        <v>25</v>
      </c>
      <c r="S12" s="185" t="s">
        <v>25</v>
      </c>
      <c r="T12" s="474" t="s">
        <v>110</v>
      </c>
    </row>
    <row r="13" spans="1:22" s="213" customFormat="1" ht="298.5" customHeight="1">
      <c r="A13" s="219" t="s">
        <v>140</v>
      </c>
      <c r="B13" s="219" t="s">
        <v>205</v>
      </c>
      <c r="C13" s="196" t="s">
        <v>247</v>
      </c>
      <c r="D13" s="219" t="s">
        <v>207</v>
      </c>
      <c r="E13" s="195" t="s">
        <v>266</v>
      </c>
      <c r="F13" s="195" t="s">
        <v>267</v>
      </c>
      <c r="G13" s="195"/>
      <c r="H13" s="365" t="s">
        <v>262</v>
      </c>
      <c r="I13" s="367" t="s">
        <v>268</v>
      </c>
      <c r="J13" s="195" t="s">
        <v>269</v>
      </c>
      <c r="K13" s="196" t="s">
        <v>270</v>
      </c>
      <c r="L13" s="195"/>
      <c r="M13" s="470"/>
      <c r="N13" s="186"/>
      <c r="O13" s="195"/>
      <c r="P13" s="227" t="s">
        <v>333</v>
      </c>
      <c r="Q13" s="227">
        <f>-P1</f>
        <v>0</v>
      </c>
      <c r="R13" s="228" t="s">
        <v>25</v>
      </c>
      <c r="S13" s="228" t="s">
        <v>25</v>
      </c>
      <c r="T13" s="228" t="s">
        <v>110</v>
      </c>
    </row>
    <row r="14" spans="1:22" s="193" customFormat="1" ht="243.75">
      <c r="A14" s="219" t="s">
        <v>141</v>
      </c>
      <c r="B14" s="219" t="s">
        <v>205</v>
      </c>
      <c r="C14" s="367" t="s">
        <v>271</v>
      </c>
      <c r="D14" s="219" t="s">
        <v>207</v>
      </c>
      <c r="E14" s="197" t="s">
        <v>272</v>
      </c>
      <c r="F14" s="366" t="s">
        <v>273</v>
      </c>
      <c r="G14" s="198"/>
      <c r="H14" s="365" t="s">
        <v>262</v>
      </c>
      <c r="I14" s="367" t="s">
        <v>274</v>
      </c>
      <c r="J14" s="367" t="s">
        <v>269</v>
      </c>
      <c r="K14" s="211" t="s">
        <v>275</v>
      </c>
      <c r="L14" s="198"/>
      <c r="M14" s="470"/>
      <c r="N14" s="186"/>
      <c r="O14" s="186"/>
      <c r="P14" s="192">
        <v>1258255</v>
      </c>
      <c r="Q14" s="192">
        <f>-Q1</f>
        <v>0</v>
      </c>
      <c r="R14" s="186" t="s">
        <v>25</v>
      </c>
      <c r="S14" s="186" t="s">
        <v>25</v>
      </c>
      <c r="T14" s="387" t="s">
        <v>110</v>
      </c>
    </row>
    <row r="15" spans="1:22" s="193" customFormat="1" ht="243.75">
      <c r="A15" s="219" t="s">
        <v>142</v>
      </c>
      <c r="B15" s="219" t="s">
        <v>205</v>
      </c>
      <c r="C15" s="367" t="s">
        <v>277</v>
      </c>
      <c r="D15" s="219" t="s">
        <v>207</v>
      </c>
      <c r="E15" s="197" t="s">
        <v>276</v>
      </c>
      <c r="F15" s="366" t="s">
        <v>281</v>
      </c>
      <c r="G15" s="198"/>
      <c r="H15" s="365" t="s">
        <v>262</v>
      </c>
      <c r="I15" s="367" t="s">
        <v>278</v>
      </c>
      <c r="J15" s="367" t="s">
        <v>269</v>
      </c>
      <c r="K15" s="211" t="s">
        <v>279</v>
      </c>
      <c r="L15" s="198"/>
      <c r="M15" s="470"/>
      <c r="N15" s="186"/>
      <c r="O15" s="186"/>
      <c r="P15" s="192" t="s">
        <v>329</v>
      </c>
      <c r="Q15" s="199"/>
      <c r="R15" s="186" t="s">
        <v>25</v>
      </c>
      <c r="S15" s="185" t="s">
        <v>25</v>
      </c>
      <c r="T15" s="387" t="s">
        <v>110</v>
      </c>
    </row>
    <row r="16" spans="1:22" s="193" customFormat="1" ht="243.75">
      <c r="A16" s="219" t="s">
        <v>143</v>
      </c>
      <c r="B16" s="219" t="s">
        <v>205</v>
      </c>
      <c r="C16" s="367" t="s">
        <v>271</v>
      </c>
      <c r="D16" s="219" t="s">
        <v>207</v>
      </c>
      <c r="E16" s="197" t="s">
        <v>280</v>
      </c>
      <c r="F16" s="366" t="s">
        <v>282</v>
      </c>
      <c r="G16" s="198"/>
      <c r="H16" s="365" t="s">
        <v>286</v>
      </c>
      <c r="I16" s="367" t="s">
        <v>283</v>
      </c>
      <c r="J16" s="367" t="s">
        <v>269</v>
      </c>
      <c r="K16" s="211" t="s">
        <v>331</v>
      </c>
      <c r="L16" s="198"/>
      <c r="M16" s="470"/>
      <c r="N16" s="186"/>
      <c r="O16" s="186"/>
      <c r="P16" s="192" t="s">
        <v>330</v>
      </c>
      <c r="Q16" s="199">
        <f>-K1</f>
        <v>0</v>
      </c>
      <c r="R16" s="186" t="s">
        <v>25</v>
      </c>
      <c r="S16" s="186" t="s">
        <v>25</v>
      </c>
      <c r="T16" s="474" t="s">
        <v>110</v>
      </c>
    </row>
    <row r="17" spans="1:20" s="193" customFormat="1" ht="243.75">
      <c r="A17" s="219" t="s">
        <v>144</v>
      </c>
      <c r="B17" s="219" t="s">
        <v>205</v>
      </c>
      <c r="C17" s="367" t="s">
        <v>277</v>
      </c>
      <c r="D17" s="219" t="s">
        <v>207</v>
      </c>
      <c r="E17" s="197" t="s">
        <v>284</v>
      </c>
      <c r="F17" s="366" t="s">
        <v>285</v>
      </c>
      <c r="G17" s="198"/>
      <c r="H17" s="365" t="s">
        <v>287</v>
      </c>
      <c r="I17" s="367" t="s">
        <v>288</v>
      </c>
      <c r="J17" s="368" t="s">
        <v>269</v>
      </c>
      <c r="K17" s="211" t="s">
        <v>334</v>
      </c>
      <c r="L17" s="377" t="s">
        <v>336</v>
      </c>
      <c r="M17" s="470"/>
      <c r="N17" s="186"/>
      <c r="O17" s="186"/>
      <c r="P17" s="192" t="s">
        <v>335</v>
      </c>
      <c r="Q17" s="199"/>
      <c r="R17" s="186" t="s">
        <v>25</v>
      </c>
      <c r="S17" s="186" t="s">
        <v>25</v>
      </c>
      <c r="T17" s="474" t="s">
        <v>110</v>
      </c>
    </row>
    <row r="18" spans="1:20" s="193" customFormat="1" ht="356.25">
      <c r="A18" s="219" t="s">
        <v>145</v>
      </c>
      <c r="B18" s="219" t="s">
        <v>205</v>
      </c>
      <c r="C18" s="367" t="s">
        <v>277</v>
      </c>
      <c r="D18" s="219" t="s">
        <v>207</v>
      </c>
      <c r="E18" s="197" t="s">
        <v>289</v>
      </c>
      <c r="F18" s="366" t="s">
        <v>290</v>
      </c>
      <c r="G18" s="198"/>
      <c r="H18" s="365" t="s">
        <v>287</v>
      </c>
      <c r="I18" s="367" t="s">
        <v>291</v>
      </c>
      <c r="J18" s="367" t="s">
        <v>292</v>
      </c>
      <c r="K18" s="211" t="s">
        <v>293</v>
      </c>
      <c r="L18" s="377" t="s">
        <v>337</v>
      </c>
      <c r="M18" s="470"/>
      <c r="N18" s="186"/>
      <c r="O18" s="186"/>
      <c r="P18" s="192">
        <v>4950</v>
      </c>
      <c r="Q18" s="199"/>
      <c r="R18" s="186" t="s">
        <v>0</v>
      </c>
      <c r="S18" s="186" t="s">
        <v>0</v>
      </c>
      <c r="T18" s="474" t="s">
        <v>110</v>
      </c>
    </row>
    <row r="19" spans="1:20" s="193" customFormat="1" ht="243.75">
      <c r="A19" s="219" t="s">
        <v>146</v>
      </c>
      <c r="B19" s="219" t="s">
        <v>277</v>
      </c>
      <c r="C19" s="367" t="s">
        <v>294</v>
      </c>
      <c r="D19" s="219" t="s">
        <v>207</v>
      </c>
      <c r="E19" s="368" t="s">
        <v>299</v>
      </c>
      <c r="F19" s="366" t="s">
        <v>295</v>
      </c>
      <c r="G19" s="198"/>
      <c r="H19" s="370" t="s">
        <v>287</v>
      </c>
      <c r="I19" s="367" t="s">
        <v>296</v>
      </c>
      <c r="J19" s="368" t="s">
        <v>297</v>
      </c>
      <c r="K19" s="198">
        <v>2539</v>
      </c>
      <c r="L19" s="371" t="s">
        <v>298</v>
      </c>
      <c r="M19" s="470"/>
      <c r="N19" s="186"/>
      <c r="O19" s="186"/>
      <c r="P19" s="199">
        <v>7354354.5</v>
      </c>
      <c r="Q19" s="199">
        <v>20075536.879999999</v>
      </c>
      <c r="R19" s="186" t="s">
        <v>25</v>
      </c>
      <c r="S19" s="185" t="s">
        <v>25</v>
      </c>
      <c r="T19" s="185" t="s">
        <v>24</v>
      </c>
    </row>
    <row r="20" spans="1:20" s="213" customFormat="1" ht="168.75">
      <c r="A20" s="219" t="s">
        <v>147</v>
      </c>
      <c r="B20" s="219" t="s">
        <v>277</v>
      </c>
      <c r="C20" s="195" t="s">
        <v>300</v>
      </c>
      <c r="D20" s="219" t="s">
        <v>207</v>
      </c>
      <c r="E20" s="195" t="s">
        <v>301</v>
      </c>
      <c r="F20" s="195" t="s">
        <v>302</v>
      </c>
      <c r="G20" s="195"/>
      <c r="H20" s="370" t="s">
        <v>287</v>
      </c>
      <c r="I20" s="371" t="s">
        <v>303</v>
      </c>
      <c r="J20" s="196" t="s">
        <v>297</v>
      </c>
      <c r="K20" s="196" t="s">
        <v>279</v>
      </c>
      <c r="L20" s="195" t="s">
        <v>304</v>
      </c>
      <c r="M20" s="195" t="s">
        <v>110</v>
      </c>
      <c r="N20" s="198"/>
      <c r="O20" s="195"/>
      <c r="P20" s="229">
        <v>1104986</v>
      </c>
      <c r="Q20" s="227">
        <v>1462962.8</v>
      </c>
      <c r="R20" s="186" t="s">
        <v>0</v>
      </c>
      <c r="S20" s="186" t="s">
        <v>0</v>
      </c>
      <c r="T20" s="474" t="s">
        <v>110</v>
      </c>
    </row>
    <row r="21" spans="1:20" s="213" customFormat="1" ht="243.75">
      <c r="A21" s="219" t="s">
        <v>148</v>
      </c>
      <c r="B21" s="219" t="s">
        <v>277</v>
      </c>
      <c r="C21" s="195" t="s">
        <v>294</v>
      </c>
      <c r="D21" s="195" t="s">
        <v>23</v>
      </c>
      <c r="E21" s="195" t="s">
        <v>308</v>
      </c>
      <c r="F21" s="195" t="s">
        <v>305</v>
      </c>
      <c r="G21" s="195"/>
      <c r="H21" s="370" t="s">
        <v>287</v>
      </c>
      <c r="I21" s="371" t="s">
        <v>306</v>
      </c>
      <c r="J21" s="195" t="s">
        <v>307</v>
      </c>
      <c r="K21" s="196">
        <v>4792</v>
      </c>
      <c r="L21" s="195" t="s">
        <v>338</v>
      </c>
      <c r="M21" s="195"/>
      <c r="N21" s="198"/>
      <c r="O21" s="195"/>
      <c r="P21" s="227" t="s">
        <v>332</v>
      </c>
      <c r="Q21" s="192"/>
      <c r="R21" s="186" t="s">
        <v>0</v>
      </c>
      <c r="S21" s="186" t="s">
        <v>0</v>
      </c>
      <c r="T21" s="474" t="s">
        <v>110</v>
      </c>
    </row>
    <row r="22" spans="1:20" s="213" customFormat="1" ht="243.75">
      <c r="A22" s="219" t="s">
        <v>149</v>
      </c>
      <c r="B22" s="219" t="s">
        <v>277</v>
      </c>
      <c r="C22" s="195" t="s">
        <v>300</v>
      </c>
      <c r="D22" s="195" t="s">
        <v>23</v>
      </c>
      <c r="E22" s="195" t="s">
        <v>309</v>
      </c>
      <c r="F22" s="195" t="s">
        <v>310</v>
      </c>
      <c r="G22" s="195"/>
      <c r="H22" s="370" t="s">
        <v>287</v>
      </c>
      <c r="I22" s="371" t="s">
        <v>311</v>
      </c>
      <c r="J22" s="195" t="s">
        <v>307</v>
      </c>
      <c r="K22" s="196" t="s">
        <v>312</v>
      </c>
      <c r="L22" s="195" t="s">
        <v>339</v>
      </c>
      <c r="M22" s="195"/>
      <c r="N22" s="198"/>
      <c r="O22" s="195"/>
      <c r="P22" s="227">
        <v>281586</v>
      </c>
      <c r="Q22" s="192"/>
      <c r="R22" s="186" t="s">
        <v>0</v>
      </c>
      <c r="S22" s="186" t="s">
        <v>0</v>
      </c>
      <c r="T22" s="474" t="s">
        <v>110</v>
      </c>
    </row>
    <row r="23" spans="1:20" s="213" customFormat="1" ht="243.75">
      <c r="A23" s="219" t="s">
        <v>150</v>
      </c>
      <c r="B23" s="219" t="s">
        <v>277</v>
      </c>
      <c r="C23" s="195" t="s">
        <v>294</v>
      </c>
      <c r="D23" s="195" t="s">
        <v>23</v>
      </c>
      <c r="E23" s="195" t="s">
        <v>317</v>
      </c>
      <c r="F23" s="195" t="s">
        <v>313</v>
      </c>
      <c r="G23" s="195"/>
      <c r="H23" s="370" t="s">
        <v>287</v>
      </c>
      <c r="I23" s="371" t="s">
        <v>314</v>
      </c>
      <c r="J23" s="195" t="s">
        <v>307</v>
      </c>
      <c r="K23" s="196" t="s">
        <v>315</v>
      </c>
      <c r="L23" s="195" t="s">
        <v>343</v>
      </c>
      <c r="M23" s="195"/>
      <c r="N23" s="198"/>
      <c r="O23" s="195"/>
      <c r="P23" s="227" t="s">
        <v>342</v>
      </c>
      <c r="Q23" s="192"/>
      <c r="R23" s="186" t="s">
        <v>0</v>
      </c>
      <c r="S23" s="186" t="s">
        <v>0</v>
      </c>
      <c r="T23" s="474" t="s">
        <v>110</v>
      </c>
    </row>
    <row r="24" spans="1:20" s="213" customFormat="1" ht="262.5">
      <c r="A24" s="219" t="s">
        <v>151</v>
      </c>
      <c r="B24" s="219" t="s">
        <v>277</v>
      </c>
      <c r="C24" s="195" t="s">
        <v>316</v>
      </c>
      <c r="D24" s="195" t="s">
        <v>23</v>
      </c>
      <c r="E24" s="195" t="s">
        <v>319</v>
      </c>
      <c r="F24" s="195" t="s">
        <v>318</v>
      </c>
      <c r="G24" s="195"/>
      <c r="H24" s="370" t="s">
        <v>287</v>
      </c>
      <c r="I24" s="371" t="s">
        <v>320</v>
      </c>
      <c r="J24" s="195" t="s">
        <v>265</v>
      </c>
      <c r="K24" s="196">
        <v>2539</v>
      </c>
      <c r="L24" s="195" t="s">
        <v>340</v>
      </c>
      <c r="M24" s="195"/>
      <c r="N24" s="198"/>
      <c r="O24" s="195"/>
      <c r="P24" s="227" t="s">
        <v>341</v>
      </c>
      <c r="Q24" s="192"/>
      <c r="R24" s="186" t="s">
        <v>0</v>
      </c>
      <c r="S24" s="186" t="s">
        <v>0</v>
      </c>
      <c r="T24" s="474" t="s">
        <v>110</v>
      </c>
    </row>
    <row r="25" spans="1:20" s="213" customFormat="1" ht="243.75">
      <c r="A25" s="219" t="s">
        <v>152</v>
      </c>
      <c r="B25" s="219" t="s">
        <v>277</v>
      </c>
      <c r="C25" s="369" t="s">
        <v>294</v>
      </c>
      <c r="D25" s="230" t="s">
        <v>23</v>
      </c>
      <c r="E25" s="369" t="s">
        <v>321</v>
      </c>
      <c r="F25" s="369" t="s">
        <v>322</v>
      </c>
      <c r="G25" s="230"/>
      <c r="H25" s="380" t="s">
        <v>287</v>
      </c>
      <c r="I25" s="371" t="s">
        <v>323</v>
      </c>
      <c r="J25" s="195" t="s">
        <v>307</v>
      </c>
      <c r="K25" s="231">
        <v>115</v>
      </c>
      <c r="L25" s="376" t="s">
        <v>344</v>
      </c>
      <c r="M25" s="195"/>
      <c r="N25" s="198"/>
      <c r="O25" s="195"/>
      <c r="P25" s="232" t="s">
        <v>345</v>
      </c>
      <c r="Q25" s="189"/>
      <c r="R25" s="186" t="s">
        <v>0</v>
      </c>
      <c r="S25" s="186" t="s">
        <v>0</v>
      </c>
      <c r="T25" s="474" t="s">
        <v>110</v>
      </c>
    </row>
    <row r="26" spans="1:20" s="238" customFormat="1" ht="18.75">
      <c r="A26" s="235" t="s">
        <v>203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7"/>
    </row>
    <row r="27" spans="1:20" s="238" customFormat="1" ht="18.75">
      <c r="A27" s="278" t="s">
        <v>202</v>
      </c>
      <c r="B27" s="239"/>
      <c r="C27" s="239"/>
      <c r="D27" s="239"/>
      <c r="E27" s="239"/>
      <c r="F27" s="239"/>
      <c r="G27" s="239"/>
      <c r="H27" s="239"/>
      <c r="I27" s="239"/>
      <c r="J27" s="277"/>
      <c r="K27" s="239"/>
      <c r="L27" s="239"/>
      <c r="M27" s="239"/>
      <c r="N27" s="239"/>
      <c r="O27" s="239"/>
      <c r="P27" s="239"/>
      <c r="Q27" s="239"/>
      <c r="R27" s="239"/>
      <c r="S27" s="239"/>
      <c r="T27" s="240"/>
    </row>
    <row r="28" spans="1:20" s="214" customFormat="1" ht="166.5" customHeight="1">
      <c r="A28" s="374" t="s">
        <v>324</v>
      </c>
      <c r="B28" s="241" t="s">
        <v>205</v>
      </c>
      <c r="C28" s="379" t="s">
        <v>346</v>
      </c>
      <c r="D28" s="186" t="s">
        <v>25</v>
      </c>
      <c r="E28" s="379" t="s">
        <v>347</v>
      </c>
      <c r="F28" s="379" t="s">
        <v>348</v>
      </c>
      <c r="G28" s="186"/>
      <c r="H28" s="380" t="s">
        <v>287</v>
      </c>
      <c r="I28" s="381" t="s">
        <v>349</v>
      </c>
      <c r="J28" s="379" t="s">
        <v>352</v>
      </c>
      <c r="K28" s="211" t="s">
        <v>353</v>
      </c>
      <c r="L28" s="379" t="s">
        <v>351</v>
      </c>
      <c r="M28" s="387"/>
      <c r="N28" s="186" t="s">
        <v>0</v>
      </c>
      <c r="O28" s="186" t="s">
        <v>0</v>
      </c>
      <c r="P28" s="189" t="s">
        <v>350</v>
      </c>
      <c r="Q28" s="186" t="s">
        <v>0</v>
      </c>
      <c r="R28" s="186" t="s">
        <v>0</v>
      </c>
      <c r="S28" s="186" t="s">
        <v>0</v>
      </c>
      <c r="T28" s="247" t="s">
        <v>110</v>
      </c>
    </row>
    <row r="29" spans="1:20" s="214" customFormat="1" ht="183.75" customHeight="1">
      <c r="A29" s="386" t="s">
        <v>377</v>
      </c>
      <c r="B29" s="241" t="s">
        <v>205</v>
      </c>
      <c r="C29" s="382" t="s">
        <v>359</v>
      </c>
      <c r="D29" s="186" t="s">
        <v>25</v>
      </c>
      <c r="E29" s="382" t="s">
        <v>355</v>
      </c>
      <c r="F29" s="383" t="s">
        <v>356</v>
      </c>
      <c r="G29" s="187"/>
      <c r="H29" s="380" t="s">
        <v>287</v>
      </c>
      <c r="I29" s="198"/>
      <c r="J29" s="383" t="s">
        <v>352</v>
      </c>
      <c r="K29" s="246">
        <v>9100</v>
      </c>
      <c r="L29" s="383" t="s">
        <v>357</v>
      </c>
      <c r="M29" s="185" t="s">
        <v>110</v>
      </c>
      <c r="N29" s="186" t="s">
        <v>0</v>
      </c>
      <c r="O29" s="186" t="s">
        <v>0</v>
      </c>
      <c r="P29" s="192" t="s">
        <v>358</v>
      </c>
      <c r="Q29" s="186" t="s">
        <v>0</v>
      </c>
      <c r="R29" s="186" t="s">
        <v>0</v>
      </c>
      <c r="S29" s="186" t="s">
        <v>0</v>
      </c>
      <c r="T29" s="247" t="s">
        <v>110</v>
      </c>
    </row>
    <row r="30" spans="1:20" s="214" customFormat="1" ht="168.75">
      <c r="A30" s="386" t="s">
        <v>378</v>
      </c>
      <c r="B30" s="241" t="s">
        <v>205</v>
      </c>
      <c r="C30" s="382" t="s">
        <v>346</v>
      </c>
      <c r="D30" s="186" t="s">
        <v>25</v>
      </c>
      <c r="E30" s="382" t="s">
        <v>360</v>
      </c>
      <c r="F30" s="383" t="s">
        <v>361</v>
      </c>
      <c r="G30" s="187"/>
      <c r="H30" s="380" t="s">
        <v>287</v>
      </c>
      <c r="I30" s="198"/>
      <c r="J30" s="383" t="s">
        <v>352</v>
      </c>
      <c r="K30" s="246">
        <v>26500</v>
      </c>
      <c r="L30" s="383" t="s">
        <v>362</v>
      </c>
      <c r="M30" s="185"/>
      <c r="N30" s="186" t="s">
        <v>0</v>
      </c>
      <c r="O30" s="186" t="s">
        <v>0</v>
      </c>
      <c r="P30" s="192" t="s">
        <v>363</v>
      </c>
      <c r="Q30" s="186" t="s">
        <v>0</v>
      </c>
      <c r="R30" s="186" t="s">
        <v>0</v>
      </c>
      <c r="S30" s="186" t="s">
        <v>0</v>
      </c>
      <c r="T30" s="247" t="s">
        <v>110</v>
      </c>
    </row>
    <row r="31" spans="1:20" s="214" customFormat="1" ht="168.75">
      <c r="A31" s="386" t="s">
        <v>379</v>
      </c>
      <c r="B31" s="241" t="s">
        <v>205</v>
      </c>
      <c r="C31" s="382" t="s">
        <v>364</v>
      </c>
      <c r="D31" s="186" t="s">
        <v>25</v>
      </c>
      <c r="E31" s="382" t="s">
        <v>365</v>
      </c>
      <c r="F31" s="383" t="s">
        <v>366</v>
      </c>
      <c r="G31" s="187"/>
      <c r="H31" s="380" t="s">
        <v>287</v>
      </c>
      <c r="I31" s="381" t="s">
        <v>354</v>
      </c>
      <c r="J31" s="383" t="s">
        <v>352</v>
      </c>
      <c r="K31" s="246">
        <v>1500</v>
      </c>
      <c r="L31" s="383" t="s">
        <v>367</v>
      </c>
      <c r="M31" s="185"/>
      <c r="N31" s="186" t="s">
        <v>0</v>
      </c>
      <c r="O31" s="186" t="s">
        <v>0</v>
      </c>
      <c r="P31" s="192" t="s">
        <v>368</v>
      </c>
      <c r="Q31" s="186" t="s">
        <v>0</v>
      </c>
      <c r="R31" s="186" t="s">
        <v>0</v>
      </c>
      <c r="S31" s="186" t="s">
        <v>0</v>
      </c>
      <c r="T31" s="247" t="s">
        <v>110</v>
      </c>
    </row>
    <row r="32" spans="1:20" s="214" customFormat="1" ht="168.75">
      <c r="A32" s="386" t="s">
        <v>380</v>
      </c>
      <c r="B32" s="241" t="s">
        <v>205</v>
      </c>
      <c r="C32" s="440" t="s">
        <v>593</v>
      </c>
      <c r="D32" s="186" t="s">
        <v>25</v>
      </c>
      <c r="E32" s="382" t="s">
        <v>369</v>
      </c>
      <c r="F32" s="383" t="s">
        <v>370</v>
      </c>
      <c r="G32" s="187"/>
      <c r="H32" s="380" t="s">
        <v>287</v>
      </c>
      <c r="I32" s="381" t="s">
        <v>354</v>
      </c>
      <c r="J32" s="383" t="s">
        <v>352</v>
      </c>
      <c r="K32" s="246">
        <v>10000</v>
      </c>
      <c r="L32" s="383" t="s">
        <v>371</v>
      </c>
      <c r="M32" s="185"/>
      <c r="N32" s="186" t="s">
        <v>0</v>
      </c>
      <c r="O32" s="186" t="s">
        <v>0</v>
      </c>
      <c r="P32" s="192">
        <v>15600</v>
      </c>
      <c r="Q32" s="186" t="s">
        <v>0</v>
      </c>
      <c r="R32" s="186" t="s">
        <v>0</v>
      </c>
      <c r="S32" s="186" t="s">
        <v>0</v>
      </c>
      <c r="T32" s="247" t="s">
        <v>110</v>
      </c>
    </row>
    <row r="33" spans="1:20" s="214" customFormat="1" ht="168.75">
      <c r="A33" s="386" t="s">
        <v>381</v>
      </c>
      <c r="B33" s="241" t="s">
        <v>205</v>
      </c>
      <c r="C33" s="440" t="s">
        <v>593</v>
      </c>
      <c r="D33" s="186" t="s">
        <v>25</v>
      </c>
      <c r="E33" s="382" t="s">
        <v>372</v>
      </c>
      <c r="F33" s="383" t="s">
        <v>373</v>
      </c>
      <c r="G33" s="187"/>
      <c r="H33" s="433" t="s">
        <v>287</v>
      </c>
      <c r="I33" s="381" t="s">
        <v>354</v>
      </c>
      <c r="J33" s="383" t="s">
        <v>352</v>
      </c>
      <c r="K33" s="246" t="s">
        <v>374</v>
      </c>
      <c r="L33" s="383" t="s">
        <v>375</v>
      </c>
      <c r="M33" s="185"/>
      <c r="N33" s="186" t="s">
        <v>0</v>
      </c>
      <c r="O33" s="186" t="s">
        <v>0</v>
      </c>
      <c r="P33" s="192" t="s">
        <v>376</v>
      </c>
      <c r="Q33" s="186" t="s">
        <v>0</v>
      </c>
      <c r="R33" s="186" t="s">
        <v>0</v>
      </c>
      <c r="S33" s="186" t="s">
        <v>0</v>
      </c>
      <c r="T33" s="247" t="s">
        <v>110</v>
      </c>
    </row>
    <row r="34" spans="1:20" s="250" customFormat="1" ht="18.75">
      <c r="A34" s="248" t="s">
        <v>200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9"/>
    </row>
    <row r="35" spans="1:20" s="214" customFormat="1" ht="168.75">
      <c r="A35" s="457" t="s">
        <v>382</v>
      </c>
      <c r="B35" s="457" t="s">
        <v>205</v>
      </c>
      <c r="C35" s="444" t="s">
        <v>611</v>
      </c>
      <c r="D35" s="444" t="s">
        <v>277</v>
      </c>
      <c r="E35" s="444" t="s">
        <v>612</v>
      </c>
      <c r="F35" s="444" t="s">
        <v>613</v>
      </c>
      <c r="G35" s="444"/>
      <c r="H35" s="446" t="s">
        <v>287</v>
      </c>
      <c r="I35" s="451" t="s">
        <v>383</v>
      </c>
      <c r="J35" s="444" t="s">
        <v>619</v>
      </c>
      <c r="K35" s="458" t="s">
        <v>384</v>
      </c>
      <c r="L35" s="444" t="s">
        <v>614</v>
      </c>
      <c r="M35" s="449"/>
      <c r="N35" s="444" t="s">
        <v>0</v>
      </c>
      <c r="O35" s="444" t="s">
        <v>0</v>
      </c>
      <c r="P35" s="233">
        <v>2321.15</v>
      </c>
      <c r="Q35" s="459"/>
      <c r="R35" s="444" t="s">
        <v>0</v>
      </c>
      <c r="S35" s="444" t="s">
        <v>0</v>
      </c>
      <c r="T35" s="449" t="s">
        <v>110</v>
      </c>
    </row>
    <row r="36" spans="1:20" s="214" customFormat="1" ht="177.75" customHeight="1">
      <c r="A36" s="457" t="s">
        <v>466</v>
      </c>
      <c r="B36" s="457" t="s">
        <v>277</v>
      </c>
      <c r="C36" s="444" t="s">
        <v>617</v>
      </c>
      <c r="D36" s="444" t="s">
        <v>277</v>
      </c>
      <c r="E36" s="444" t="s">
        <v>612</v>
      </c>
      <c r="F36" s="444"/>
      <c r="G36" s="444"/>
      <c r="H36" s="446" t="s">
        <v>287</v>
      </c>
      <c r="I36" s="451"/>
      <c r="J36" s="452" t="s">
        <v>620</v>
      </c>
      <c r="K36" s="458"/>
      <c r="L36" s="444" t="s">
        <v>618</v>
      </c>
      <c r="M36" s="449"/>
      <c r="N36" s="444"/>
      <c r="O36" s="444"/>
      <c r="P36" s="233">
        <v>386365.37</v>
      </c>
      <c r="Q36" s="459"/>
      <c r="R36" s="444"/>
      <c r="S36" s="444"/>
      <c r="T36" s="475" t="s">
        <v>110</v>
      </c>
    </row>
    <row r="37" spans="1:20" s="214" customFormat="1" ht="18.75">
      <c r="A37" s="457"/>
      <c r="B37" s="457"/>
      <c r="C37" s="444"/>
      <c r="D37" s="444"/>
      <c r="E37" s="444"/>
      <c r="F37" s="444"/>
      <c r="G37" s="444"/>
      <c r="H37" s="446"/>
      <c r="I37" s="451"/>
      <c r="J37" s="444"/>
      <c r="K37" s="458"/>
      <c r="L37" s="444"/>
      <c r="M37" s="449"/>
      <c r="N37" s="444"/>
      <c r="O37" s="444"/>
      <c r="P37" s="233"/>
      <c r="Q37" s="459"/>
      <c r="R37" s="444"/>
      <c r="S37" s="444"/>
      <c r="T37" s="449"/>
    </row>
    <row r="38" spans="1:20" s="464" customFormat="1" ht="90" customHeight="1">
      <c r="A38" s="456" t="s">
        <v>201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47"/>
      <c r="N38" s="197"/>
      <c r="O38" s="197"/>
      <c r="P38" s="199"/>
      <c r="Q38" s="390" t="s">
        <v>25</v>
      </c>
      <c r="R38" s="390" t="s">
        <v>25</v>
      </c>
      <c r="S38" s="390" t="s">
        <v>25</v>
      </c>
      <c r="T38" s="390" t="s">
        <v>25</v>
      </c>
    </row>
    <row r="39" spans="1:20" s="214" customFormat="1" ht="18.75">
      <c r="A39" s="460" t="s">
        <v>105</v>
      </c>
      <c r="B39" s="461"/>
      <c r="C39" s="461"/>
      <c r="D39" s="461"/>
      <c r="E39" s="461"/>
      <c r="F39" s="461"/>
      <c r="G39" s="461"/>
      <c r="H39" s="461"/>
      <c r="I39" s="461"/>
      <c r="J39" s="461"/>
      <c r="K39" s="461"/>
      <c r="L39" s="461"/>
      <c r="M39" s="445"/>
      <c r="N39" s="445" t="s">
        <v>0</v>
      </c>
      <c r="O39" s="445" t="s">
        <v>0</v>
      </c>
      <c r="P39" s="462">
        <v>222000</v>
      </c>
      <c r="Q39" s="463">
        <v>48161.66</v>
      </c>
      <c r="R39" s="445" t="s">
        <v>0</v>
      </c>
      <c r="S39" s="445" t="s">
        <v>0</v>
      </c>
      <c r="T39" s="450" t="s">
        <v>110</v>
      </c>
    </row>
    <row r="40" spans="1:20" s="214" customFormat="1" ht="18.75">
      <c r="A40" s="253" t="s">
        <v>106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1"/>
      <c r="N40" s="251"/>
      <c r="O40" s="251"/>
      <c r="P40" s="251"/>
      <c r="Q40" s="251"/>
      <c r="R40" s="251"/>
      <c r="S40" s="251"/>
      <c r="T40" s="252"/>
    </row>
    <row r="41" spans="1:20" s="256" customFormat="1" ht="18.75">
      <c r="A41" s="241"/>
      <c r="B41" s="241"/>
      <c r="C41" s="185"/>
      <c r="D41" s="185" t="s">
        <v>25</v>
      </c>
      <c r="E41" s="372"/>
      <c r="F41" s="372"/>
      <c r="G41" s="186"/>
      <c r="H41" s="188"/>
      <c r="I41" s="198"/>
      <c r="J41" s="186"/>
      <c r="K41" s="257"/>
      <c r="L41" s="186"/>
      <c r="M41" s="254" t="s">
        <v>110</v>
      </c>
      <c r="N41" s="254"/>
      <c r="O41" s="254"/>
      <c r="P41" s="254"/>
      <c r="Q41" s="254"/>
      <c r="R41" s="254"/>
      <c r="S41" s="254"/>
      <c r="T41" s="255"/>
    </row>
    <row r="42" spans="1:20" s="191" customFormat="1" ht="375">
      <c r="A42" s="448" t="s">
        <v>467</v>
      </c>
      <c r="B42" s="241" t="s">
        <v>205</v>
      </c>
      <c r="C42" s="258" t="s">
        <v>107</v>
      </c>
      <c r="D42" s="185" t="s">
        <v>25</v>
      </c>
      <c r="E42" s="384" t="s">
        <v>385</v>
      </c>
      <c r="F42" s="187"/>
      <c r="G42" s="187"/>
      <c r="H42" s="388" t="s">
        <v>287</v>
      </c>
      <c r="I42" s="242" t="s">
        <v>104</v>
      </c>
      <c r="J42" s="397" t="s">
        <v>411</v>
      </c>
      <c r="K42" s="259" t="s">
        <v>387</v>
      </c>
      <c r="L42" s="384" t="s">
        <v>386</v>
      </c>
      <c r="M42" s="373"/>
      <c r="N42" s="198"/>
      <c r="O42" s="186"/>
      <c r="P42" s="192">
        <v>17369</v>
      </c>
      <c r="Q42" s="186" t="s">
        <v>0</v>
      </c>
      <c r="R42" s="186" t="s">
        <v>0</v>
      </c>
      <c r="S42" s="186" t="s">
        <v>0</v>
      </c>
      <c r="T42" s="474" t="s">
        <v>110</v>
      </c>
    </row>
    <row r="43" spans="1:20" s="191" customFormat="1" ht="401.25" customHeight="1">
      <c r="A43" s="448" t="s">
        <v>468</v>
      </c>
      <c r="B43" s="241" t="s">
        <v>205</v>
      </c>
      <c r="C43" s="185" t="s">
        <v>107</v>
      </c>
      <c r="D43" s="185" t="s">
        <v>25</v>
      </c>
      <c r="E43" s="385" t="s">
        <v>388</v>
      </c>
      <c r="F43" s="186"/>
      <c r="G43" s="200"/>
      <c r="H43" s="389" t="s">
        <v>287</v>
      </c>
      <c r="I43" s="198" t="s">
        <v>104</v>
      </c>
      <c r="J43" s="401" t="s">
        <v>411</v>
      </c>
      <c r="K43" s="261" t="s">
        <v>389</v>
      </c>
      <c r="L43" s="385" t="s">
        <v>386</v>
      </c>
      <c r="M43" s="384"/>
      <c r="N43" s="242"/>
      <c r="O43" s="186"/>
      <c r="P43" s="260">
        <v>12632</v>
      </c>
      <c r="Q43" s="187" t="s">
        <v>0</v>
      </c>
      <c r="R43" s="187" t="s">
        <v>0</v>
      </c>
      <c r="S43" s="187" t="s">
        <v>0</v>
      </c>
      <c r="T43" s="473" t="s">
        <v>110</v>
      </c>
    </row>
    <row r="44" spans="1:20" s="191" customFormat="1" ht="183.75" customHeight="1">
      <c r="A44" s="455" t="s">
        <v>469</v>
      </c>
      <c r="B44" s="241" t="s">
        <v>205</v>
      </c>
      <c r="C44" s="185" t="s">
        <v>107</v>
      </c>
      <c r="D44" s="185" t="s">
        <v>25</v>
      </c>
      <c r="E44" s="385" t="s">
        <v>390</v>
      </c>
      <c r="F44" s="186"/>
      <c r="G44" s="186"/>
      <c r="H44" s="389" t="s">
        <v>287</v>
      </c>
      <c r="I44" s="198"/>
      <c r="J44" s="401" t="s">
        <v>411</v>
      </c>
      <c r="K44" s="387" t="s">
        <v>391</v>
      </c>
      <c r="L44" s="385" t="s">
        <v>386</v>
      </c>
      <c r="M44" s="385" t="s">
        <v>110</v>
      </c>
      <c r="N44" s="198"/>
      <c r="O44" s="186"/>
      <c r="P44" s="192">
        <v>15790</v>
      </c>
      <c r="Q44" s="186" t="s">
        <v>0</v>
      </c>
      <c r="R44" s="186" t="s">
        <v>0</v>
      </c>
      <c r="S44" s="186" t="s">
        <v>0</v>
      </c>
      <c r="T44" s="474" t="s">
        <v>110</v>
      </c>
    </row>
    <row r="45" spans="1:20" s="191" customFormat="1" ht="409.5" customHeight="1">
      <c r="A45" s="455" t="s">
        <v>470</v>
      </c>
      <c r="B45" s="241" t="s">
        <v>205</v>
      </c>
      <c r="C45" s="185" t="s">
        <v>107</v>
      </c>
      <c r="D45" s="185" t="s">
        <v>25</v>
      </c>
      <c r="E45" s="384" t="s">
        <v>392</v>
      </c>
      <c r="F45" s="186"/>
      <c r="G45" s="186"/>
      <c r="H45" s="396" t="s">
        <v>287</v>
      </c>
      <c r="I45" s="198" t="s">
        <v>104</v>
      </c>
      <c r="J45" s="401" t="s">
        <v>411</v>
      </c>
      <c r="K45" s="387" t="s">
        <v>393</v>
      </c>
      <c r="L45" s="385" t="s">
        <v>386</v>
      </c>
      <c r="M45" s="385">
        <v>1011061031059</v>
      </c>
      <c r="N45" s="198"/>
      <c r="O45" s="186"/>
      <c r="P45" s="192">
        <v>37896</v>
      </c>
      <c r="Q45" s="186" t="s">
        <v>0</v>
      </c>
      <c r="R45" s="186" t="s">
        <v>0</v>
      </c>
      <c r="S45" s="186" t="s">
        <v>0</v>
      </c>
      <c r="T45" s="474" t="s">
        <v>110</v>
      </c>
    </row>
    <row r="46" spans="1:20" s="191" customFormat="1" ht="387.75" customHeight="1">
      <c r="A46" s="455" t="s">
        <v>471</v>
      </c>
      <c r="B46" s="241" t="s">
        <v>205</v>
      </c>
      <c r="C46" s="185" t="s">
        <v>107</v>
      </c>
      <c r="D46" s="185" t="s">
        <v>25</v>
      </c>
      <c r="E46" s="392" t="s">
        <v>395</v>
      </c>
      <c r="F46" s="186"/>
      <c r="G46" s="187"/>
      <c r="H46" s="396" t="s">
        <v>287</v>
      </c>
      <c r="I46" s="198"/>
      <c r="J46" s="401" t="s">
        <v>411</v>
      </c>
      <c r="K46" s="259" t="s">
        <v>396</v>
      </c>
      <c r="L46" s="393" t="s">
        <v>386</v>
      </c>
      <c r="M46" s="393">
        <v>10110610310250</v>
      </c>
      <c r="N46" s="198"/>
      <c r="O46" s="186"/>
      <c r="P46" s="192">
        <v>15790</v>
      </c>
      <c r="Q46" s="186" t="s">
        <v>0</v>
      </c>
      <c r="R46" s="186" t="s">
        <v>0</v>
      </c>
      <c r="S46" s="186" t="s">
        <v>0</v>
      </c>
      <c r="T46" s="474" t="s">
        <v>110</v>
      </c>
    </row>
    <row r="47" spans="1:20" s="191" customFormat="1" ht="375">
      <c r="A47" s="455" t="s">
        <v>472</v>
      </c>
      <c r="B47" s="241" t="s">
        <v>205</v>
      </c>
      <c r="C47" s="185" t="s">
        <v>107</v>
      </c>
      <c r="D47" s="185" t="s">
        <v>25</v>
      </c>
      <c r="E47" s="392" t="s">
        <v>397</v>
      </c>
      <c r="F47" s="186"/>
      <c r="G47" s="187"/>
      <c r="H47" s="396" t="s">
        <v>287</v>
      </c>
      <c r="I47" s="198" t="s">
        <v>104</v>
      </c>
      <c r="J47" s="401" t="s">
        <v>411</v>
      </c>
      <c r="K47" s="259" t="s">
        <v>398</v>
      </c>
      <c r="L47" s="393" t="s">
        <v>386</v>
      </c>
      <c r="M47" s="393" t="s">
        <v>110</v>
      </c>
      <c r="N47" s="198"/>
      <c r="O47" s="186"/>
      <c r="P47" s="192">
        <v>27474</v>
      </c>
      <c r="Q47" s="186" t="s">
        <v>0</v>
      </c>
      <c r="R47" s="186" t="s">
        <v>0</v>
      </c>
      <c r="S47" s="186" t="s">
        <v>0</v>
      </c>
      <c r="T47" s="186" t="s">
        <v>0</v>
      </c>
    </row>
    <row r="48" spans="1:20" s="191" customFormat="1" ht="375">
      <c r="A48" s="455" t="s">
        <v>473</v>
      </c>
      <c r="B48" s="241" t="s">
        <v>205</v>
      </c>
      <c r="C48" s="185" t="s">
        <v>107</v>
      </c>
      <c r="D48" s="185" t="s">
        <v>25</v>
      </c>
      <c r="E48" s="392" t="s">
        <v>399</v>
      </c>
      <c r="F48" s="186"/>
      <c r="G48" s="187"/>
      <c r="H48" s="396" t="s">
        <v>287</v>
      </c>
      <c r="I48" s="198" t="s">
        <v>104</v>
      </c>
      <c r="J48" s="401" t="s">
        <v>411</v>
      </c>
      <c r="K48" s="259" t="s">
        <v>400</v>
      </c>
      <c r="L48" s="393" t="s">
        <v>386</v>
      </c>
      <c r="M48" s="393">
        <v>10110610310262</v>
      </c>
      <c r="N48" s="198"/>
      <c r="O48" s="186"/>
      <c r="P48" s="192">
        <v>44560</v>
      </c>
      <c r="Q48" s="186" t="s">
        <v>0</v>
      </c>
      <c r="R48" s="186" t="s">
        <v>0</v>
      </c>
      <c r="S48" s="186" t="s">
        <v>0</v>
      </c>
      <c r="T48" s="474" t="s">
        <v>110</v>
      </c>
    </row>
    <row r="49" spans="1:20" s="191" customFormat="1" ht="375">
      <c r="A49" s="455" t="s">
        <v>474</v>
      </c>
      <c r="B49" s="241" t="s">
        <v>205</v>
      </c>
      <c r="C49" s="185" t="s">
        <v>107</v>
      </c>
      <c r="D49" s="185" t="s">
        <v>25</v>
      </c>
      <c r="E49" s="392" t="s">
        <v>401</v>
      </c>
      <c r="F49" s="186"/>
      <c r="G49" s="187"/>
      <c r="H49" s="396" t="s">
        <v>287</v>
      </c>
      <c r="I49" s="198" t="s">
        <v>104</v>
      </c>
      <c r="J49" s="401" t="s">
        <v>411</v>
      </c>
      <c r="K49" s="259" t="s">
        <v>402</v>
      </c>
      <c r="L49" s="393" t="s">
        <v>109</v>
      </c>
      <c r="M49" s="393">
        <v>101010310253</v>
      </c>
      <c r="N49" s="198"/>
      <c r="O49" s="186"/>
      <c r="P49" s="192" t="s">
        <v>403</v>
      </c>
      <c r="Q49" s="186" t="s">
        <v>0</v>
      </c>
      <c r="R49" s="186" t="s">
        <v>0</v>
      </c>
      <c r="S49" s="186" t="s">
        <v>0</v>
      </c>
      <c r="T49" s="474" t="s">
        <v>639</v>
      </c>
    </row>
    <row r="50" spans="1:20" s="191" customFormat="1" ht="375">
      <c r="A50" s="455" t="s">
        <v>475</v>
      </c>
      <c r="B50" s="241" t="s">
        <v>205</v>
      </c>
      <c r="C50" s="212" t="s">
        <v>107</v>
      </c>
      <c r="D50" s="185" t="s">
        <v>25</v>
      </c>
      <c r="E50" s="394" t="s">
        <v>404</v>
      </c>
      <c r="F50" s="200"/>
      <c r="G50" s="243"/>
      <c r="H50" s="395" t="s">
        <v>287</v>
      </c>
      <c r="I50" s="201" t="s">
        <v>104</v>
      </c>
      <c r="J50" s="402" t="s">
        <v>411</v>
      </c>
      <c r="K50" s="262" t="s">
        <v>405</v>
      </c>
      <c r="L50" s="391" t="s">
        <v>386</v>
      </c>
      <c r="M50" s="393" t="s">
        <v>110</v>
      </c>
      <c r="N50" s="198"/>
      <c r="O50" s="186"/>
      <c r="P50" s="192">
        <v>41054</v>
      </c>
      <c r="Q50" s="186" t="s">
        <v>0</v>
      </c>
      <c r="R50" s="186" t="s">
        <v>0</v>
      </c>
      <c r="S50" s="186" t="s">
        <v>0</v>
      </c>
      <c r="T50" s="186" t="s">
        <v>0</v>
      </c>
    </row>
    <row r="51" spans="1:20" s="191" customFormat="1" ht="375">
      <c r="A51" s="455" t="s">
        <v>476</v>
      </c>
      <c r="B51" s="241" t="s">
        <v>205</v>
      </c>
      <c r="C51" s="185" t="s">
        <v>107</v>
      </c>
      <c r="D51" s="185" t="s">
        <v>25</v>
      </c>
      <c r="E51" s="392" t="s">
        <v>406</v>
      </c>
      <c r="F51" s="186"/>
      <c r="G51" s="187"/>
      <c r="H51" s="396" t="s">
        <v>287</v>
      </c>
      <c r="I51" s="198" t="s">
        <v>104</v>
      </c>
      <c r="J51" s="401" t="s">
        <v>411</v>
      </c>
      <c r="K51" s="259" t="s">
        <v>407</v>
      </c>
      <c r="L51" s="393" t="s">
        <v>386</v>
      </c>
      <c r="M51" s="186">
        <v>10110610310265</v>
      </c>
      <c r="N51" s="198"/>
      <c r="O51" s="186"/>
      <c r="P51" s="192">
        <v>41054</v>
      </c>
      <c r="Q51" s="194" t="s">
        <v>0</v>
      </c>
      <c r="R51" s="186" t="s">
        <v>0</v>
      </c>
      <c r="S51" s="186" t="s">
        <v>0</v>
      </c>
      <c r="T51" s="474" t="s">
        <v>110</v>
      </c>
    </row>
    <row r="52" spans="1:20" s="191" customFormat="1" ht="370.5" customHeight="1">
      <c r="A52" s="455" t="s">
        <v>477</v>
      </c>
      <c r="B52" s="241" t="s">
        <v>205</v>
      </c>
      <c r="C52" s="185" t="s">
        <v>107</v>
      </c>
      <c r="D52" s="185" t="s">
        <v>25</v>
      </c>
      <c r="E52" s="392" t="s">
        <v>408</v>
      </c>
      <c r="F52" s="186"/>
      <c r="G52" s="187"/>
      <c r="H52" s="396" t="s">
        <v>287</v>
      </c>
      <c r="I52" s="198" t="s">
        <v>104</v>
      </c>
      <c r="J52" s="401" t="s">
        <v>411</v>
      </c>
      <c r="K52" s="259" t="s">
        <v>409</v>
      </c>
      <c r="L52" s="393" t="s">
        <v>386</v>
      </c>
      <c r="M52" s="186">
        <v>1010610310256</v>
      </c>
      <c r="N52" s="198"/>
      <c r="O52" s="186"/>
      <c r="P52" s="233">
        <v>12632</v>
      </c>
      <c r="Q52" s="194" t="s">
        <v>0</v>
      </c>
      <c r="R52" s="186" t="s">
        <v>0</v>
      </c>
      <c r="S52" s="186" t="s">
        <v>0</v>
      </c>
      <c r="T52" s="474" t="s">
        <v>110</v>
      </c>
    </row>
    <row r="53" spans="1:20" s="191" customFormat="1" ht="298.5" customHeight="1">
      <c r="A53" s="455" t="s">
        <v>478</v>
      </c>
      <c r="B53" s="241" t="s">
        <v>205</v>
      </c>
      <c r="C53" s="185" t="s">
        <v>107</v>
      </c>
      <c r="D53" s="185" t="s">
        <v>25</v>
      </c>
      <c r="E53" s="392" t="s">
        <v>410</v>
      </c>
      <c r="F53" s="186"/>
      <c r="G53" s="187"/>
      <c r="H53" s="405" t="s">
        <v>287</v>
      </c>
      <c r="I53" s="198" t="s">
        <v>104</v>
      </c>
      <c r="J53" s="401" t="s">
        <v>411</v>
      </c>
      <c r="K53" s="259"/>
      <c r="L53" s="393" t="s">
        <v>386</v>
      </c>
      <c r="M53" s="470" t="s">
        <v>110</v>
      </c>
      <c r="N53" s="198"/>
      <c r="O53" s="186"/>
      <c r="P53" s="192">
        <v>17025</v>
      </c>
      <c r="Q53" s="194" t="s">
        <v>0</v>
      </c>
      <c r="R53" s="186" t="s">
        <v>0</v>
      </c>
      <c r="S53" s="186" t="s">
        <v>0</v>
      </c>
      <c r="T53" s="186" t="s">
        <v>0</v>
      </c>
    </row>
    <row r="54" spans="1:20" s="191" customFormat="1" ht="375">
      <c r="A54" s="455" t="s">
        <v>479</v>
      </c>
      <c r="B54" s="241" t="s">
        <v>205</v>
      </c>
      <c r="C54" s="185" t="s">
        <v>107</v>
      </c>
      <c r="D54" s="185" t="s">
        <v>25</v>
      </c>
      <c r="E54" s="399" t="s">
        <v>412</v>
      </c>
      <c r="F54" s="186"/>
      <c r="G54" s="187"/>
      <c r="H54" s="405" t="s">
        <v>287</v>
      </c>
      <c r="I54" s="198" t="s">
        <v>104</v>
      </c>
      <c r="J54" s="400" t="s">
        <v>411</v>
      </c>
      <c r="K54" s="259" t="s">
        <v>413</v>
      </c>
      <c r="L54" s="400" t="s">
        <v>386</v>
      </c>
      <c r="M54" s="400"/>
      <c r="N54" s="198"/>
      <c r="O54" s="186"/>
      <c r="P54" s="192">
        <v>68730</v>
      </c>
      <c r="Q54" s="194" t="s">
        <v>0</v>
      </c>
      <c r="R54" s="186" t="s">
        <v>0</v>
      </c>
      <c r="S54" s="186" t="s">
        <v>0</v>
      </c>
      <c r="T54" s="474" t="s">
        <v>110</v>
      </c>
    </row>
    <row r="55" spans="1:20" s="191" customFormat="1" ht="375">
      <c r="A55" s="455" t="s">
        <v>480</v>
      </c>
      <c r="B55" s="241" t="s">
        <v>205</v>
      </c>
      <c r="C55" s="185" t="s">
        <v>107</v>
      </c>
      <c r="D55" s="185" t="s">
        <v>25</v>
      </c>
      <c r="E55" s="399" t="s">
        <v>414</v>
      </c>
      <c r="F55" s="186"/>
      <c r="G55" s="187"/>
      <c r="H55" s="405" t="s">
        <v>287</v>
      </c>
      <c r="I55" s="198" t="s">
        <v>104</v>
      </c>
      <c r="J55" s="400" t="s">
        <v>411</v>
      </c>
      <c r="K55" s="259" t="s">
        <v>415</v>
      </c>
      <c r="L55" s="400" t="s">
        <v>386</v>
      </c>
      <c r="M55" s="470" t="s">
        <v>110</v>
      </c>
      <c r="N55" s="198"/>
      <c r="O55" s="186"/>
      <c r="P55" s="192">
        <v>13746</v>
      </c>
      <c r="Q55" s="194" t="s">
        <v>0</v>
      </c>
      <c r="R55" s="186" t="s">
        <v>0</v>
      </c>
      <c r="S55" s="186" t="s">
        <v>0</v>
      </c>
      <c r="T55" s="474" t="s">
        <v>110</v>
      </c>
    </row>
    <row r="56" spans="1:20" s="191" customFormat="1" ht="375">
      <c r="A56" s="455" t="s">
        <v>481</v>
      </c>
      <c r="B56" s="241" t="s">
        <v>205</v>
      </c>
      <c r="C56" s="185" t="s">
        <v>107</v>
      </c>
      <c r="D56" s="185" t="s">
        <v>25</v>
      </c>
      <c r="E56" s="399" t="s">
        <v>416</v>
      </c>
      <c r="F56" s="186"/>
      <c r="G56" s="187"/>
      <c r="H56" s="405" t="s">
        <v>287</v>
      </c>
      <c r="I56" s="198" t="s">
        <v>104</v>
      </c>
      <c r="J56" s="400" t="s">
        <v>411</v>
      </c>
      <c r="K56" s="259">
        <v>0.23</v>
      </c>
      <c r="L56" s="400" t="s">
        <v>109</v>
      </c>
      <c r="M56" s="470" t="s">
        <v>110</v>
      </c>
      <c r="N56" s="198"/>
      <c r="O56" s="186"/>
      <c r="P56" s="192">
        <v>10538</v>
      </c>
      <c r="Q56" s="194" t="s">
        <v>0</v>
      </c>
      <c r="R56" s="186" t="s">
        <v>0</v>
      </c>
      <c r="S56" s="186" t="s">
        <v>0</v>
      </c>
      <c r="T56" s="186" t="s">
        <v>0</v>
      </c>
    </row>
    <row r="57" spans="1:20" s="191" customFormat="1" ht="375">
      <c r="A57" s="455" t="s">
        <v>482</v>
      </c>
      <c r="B57" s="241" t="s">
        <v>205</v>
      </c>
      <c r="C57" s="185" t="s">
        <v>107</v>
      </c>
      <c r="D57" s="185" t="s">
        <v>25</v>
      </c>
      <c r="E57" s="399" t="s">
        <v>416</v>
      </c>
      <c r="F57" s="186"/>
      <c r="G57" s="187"/>
      <c r="H57" s="405" t="s">
        <v>287</v>
      </c>
      <c r="I57" s="198" t="s">
        <v>104</v>
      </c>
      <c r="J57" s="406" t="s">
        <v>411</v>
      </c>
      <c r="K57" s="259" t="s">
        <v>417</v>
      </c>
      <c r="L57" s="400" t="s">
        <v>386</v>
      </c>
      <c r="M57" s="470">
        <v>1010610310271</v>
      </c>
      <c r="N57" s="198"/>
      <c r="O57" s="186"/>
      <c r="P57" s="192">
        <v>41238</v>
      </c>
      <c r="Q57" s="194" t="s">
        <v>0</v>
      </c>
      <c r="R57" s="186" t="s">
        <v>0</v>
      </c>
      <c r="S57" s="186" t="s">
        <v>0</v>
      </c>
      <c r="T57" s="474" t="s">
        <v>110</v>
      </c>
    </row>
    <row r="58" spans="1:20" s="191" customFormat="1" ht="375">
      <c r="A58" s="455" t="s">
        <v>483</v>
      </c>
      <c r="B58" s="241" t="s">
        <v>205</v>
      </c>
      <c r="C58" s="185" t="s">
        <v>107</v>
      </c>
      <c r="D58" s="185" t="s">
        <v>25</v>
      </c>
      <c r="E58" s="399" t="s">
        <v>418</v>
      </c>
      <c r="F58" s="186"/>
      <c r="G58" s="187"/>
      <c r="H58" s="405" t="s">
        <v>287</v>
      </c>
      <c r="I58" s="198" t="s">
        <v>104</v>
      </c>
      <c r="J58" s="400" t="s">
        <v>411</v>
      </c>
      <c r="K58" s="259" t="s">
        <v>419</v>
      </c>
      <c r="L58" s="398" t="s">
        <v>386</v>
      </c>
      <c r="M58" s="470">
        <v>1010610310273</v>
      </c>
      <c r="N58" s="198"/>
      <c r="O58" s="186"/>
      <c r="P58" s="233" t="s">
        <v>420</v>
      </c>
      <c r="Q58" s="194" t="s">
        <v>0</v>
      </c>
      <c r="R58" s="186" t="s">
        <v>0</v>
      </c>
      <c r="S58" s="186" t="s">
        <v>0</v>
      </c>
      <c r="T58" s="474" t="s">
        <v>110</v>
      </c>
    </row>
    <row r="59" spans="1:20" s="191" customFormat="1" ht="409.6" customHeight="1">
      <c r="A59" s="455" t="s">
        <v>484</v>
      </c>
      <c r="B59" s="241" t="s">
        <v>205</v>
      </c>
      <c r="C59" s="185" t="s">
        <v>107</v>
      </c>
      <c r="D59" s="185" t="s">
        <v>25</v>
      </c>
      <c r="E59" s="404" t="s">
        <v>421</v>
      </c>
      <c r="F59" s="186"/>
      <c r="G59" s="187"/>
      <c r="H59" s="405" t="s">
        <v>287</v>
      </c>
      <c r="I59" s="198" t="s">
        <v>104</v>
      </c>
      <c r="J59" s="401" t="s">
        <v>411</v>
      </c>
      <c r="K59" s="259">
        <v>0.6</v>
      </c>
      <c r="L59" s="404" t="s">
        <v>386</v>
      </c>
      <c r="M59" s="470" t="s">
        <v>110</v>
      </c>
      <c r="N59" s="198"/>
      <c r="O59" s="186"/>
      <c r="P59" s="192">
        <v>27492</v>
      </c>
      <c r="Q59" s="194" t="s">
        <v>0</v>
      </c>
      <c r="R59" s="186" t="s">
        <v>0</v>
      </c>
      <c r="S59" s="186" t="s">
        <v>0</v>
      </c>
      <c r="T59" s="186" t="s">
        <v>0</v>
      </c>
    </row>
    <row r="60" spans="1:20" s="191" customFormat="1" ht="375">
      <c r="A60" s="455" t="s">
        <v>485</v>
      </c>
      <c r="B60" s="241" t="s">
        <v>205</v>
      </c>
      <c r="C60" s="185" t="s">
        <v>107</v>
      </c>
      <c r="D60" s="185" t="s">
        <v>25</v>
      </c>
      <c r="E60" s="404" t="s">
        <v>422</v>
      </c>
      <c r="F60" s="186"/>
      <c r="G60" s="187"/>
      <c r="H60" s="405" t="s">
        <v>287</v>
      </c>
      <c r="I60" s="198" t="s">
        <v>104</v>
      </c>
      <c r="J60" s="406" t="s">
        <v>411</v>
      </c>
      <c r="K60" s="259" t="s">
        <v>423</v>
      </c>
      <c r="L60" s="404" t="s">
        <v>386</v>
      </c>
      <c r="M60" s="470">
        <v>1010610310275</v>
      </c>
      <c r="N60" s="198"/>
      <c r="O60" s="186"/>
      <c r="P60" s="192">
        <v>45820</v>
      </c>
      <c r="Q60" s="194" t="s">
        <v>0</v>
      </c>
      <c r="R60" s="186" t="s">
        <v>0</v>
      </c>
      <c r="S60" s="186" t="s">
        <v>0</v>
      </c>
      <c r="T60" s="474" t="s">
        <v>110</v>
      </c>
    </row>
    <row r="61" spans="1:20" s="191" customFormat="1" ht="375">
      <c r="A61" s="455" t="s">
        <v>486</v>
      </c>
      <c r="B61" s="241" t="s">
        <v>205</v>
      </c>
      <c r="C61" s="185" t="s">
        <v>107</v>
      </c>
      <c r="D61" s="185" t="s">
        <v>25</v>
      </c>
      <c r="E61" s="404" t="s">
        <v>424</v>
      </c>
      <c r="F61" s="186"/>
      <c r="G61" s="187"/>
      <c r="H61" s="405" t="s">
        <v>287</v>
      </c>
      <c r="I61" s="198" t="s">
        <v>104</v>
      </c>
      <c r="J61" s="406" t="s">
        <v>411</v>
      </c>
      <c r="K61" s="259" t="s">
        <v>425</v>
      </c>
      <c r="L61" s="404" t="s">
        <v>386</v>
      </c>
      <c r="M61" s="470"/>
      <c r="N61" s="198"/>
      <c r="O61" s="186"/>
      <c r="P61" s="192">
        <v>32212</v>
      </c>
      <c r="Q61" s="194" t="s">
        <v>0</v>
      </c>
      <c r="R61" s="186" t="s">
        <v>0</v>
      </c>
      <c r="S61" s="186" t="s">
        <v>0</v>
      </c>
      <c r="T61" s="474" t="s">
        <v>110</v>
      </c>
    </row>
    <row r="62" spans="1:20" s="191" customFormat="1" ht="407.25" customHeight="1">
      <c r="A62" s="219" t="s">
        <v>487</v>
      </c>
      <c r="B62" s="241" t="s">
        <v>205</v>
      </c>
      <c r="C62" s="185" t="s">
        <v>107</v>
      </c>
      <c r="D62" s="185" t="s">
        <v>25</v>
      </c>
      <c r="E62" s="406" t="s">
        <v>426</v>
      </c>
      <c r="F62" s="186"/>
      <c r="G62" s="264"/>
      <c r="H62" s="405" t="s">
        <v>287</v>
      </c>
      <c r="I62" s="198" t="s">
        <v>104</v>
      </c>
      <c r="J62" s="401" t="s">
        <v>411</v>
      </c>
      <c r="K62" s="263">
        <v>0.6</v>
      </c>
      <c r="L62" s="187" t="s">
        <v>109</v>
      </c>
      <c r="M62" s="469" t="s">
        <v>110</v>
      </c>
      <c r="N62" s="403"/>
      <c r="O62" s="404"/>
      <c r="P62" s="192">
        <v>45820</v>
      </c>
      <c r="Q62" s="404"/>
      <c r="R62" s="404"/>
      <c r="S62" s="404"/>
      <c r="T62" s="404"/>
    </row>
    <row r="63" spans="1:20" s="191" customFormat="1" ht="375">
      <c r="A63" s="455" t="s">
        <v>488</v>
      </c>
      <c r="B63" s="241" t="s">
        <v>205</v>
      </c>
      <c r="C63" s="185" t="s">
        <v>107</v>
      </c>
      <c r="D63" s="185" t="s">
        <v>25</v>
      </c>
      <c r="E63" s="404" t="s">
        <v>427</v>
      </c>
      <c r="F63" s="186"/>
      <c r="G63" s="264"/>
      <c r="H63" s="405" t="s">
        <v>287</v>
      </c>
      <c r="I63" s="198"/>
      <c r="J63" s="409" t="s">
        <v>411</v>
      </c>
      <c r="K63" s="263" t="s">
        <v>428</v>
      </c>
      <c r="L63" s="187" t="s">
        <v>109</v>
      </c>
      <c r="M63" s="470" t="s">
        <v>110</v>
      </c>
      <c r="N63" s="198"/>
      <c r="O63" s="186"/>
      <c r="P63" s="192">
        <v>68730</v>
      </c>
      <c r="Q63" s="194" t="s">
        <v>0</v>
      </c>
      <c r="R63" s="186" t="s">
        <v>0</v>
      </c>
      <c r="S63" s="186" t="s">
        <v>0</v>
      </c>
      <c r="T63" s="474" t="s">
        <v>110</v>
      </c>
    </row>
    <row r="64" spans="1:20" s="191" customFormat="1" ht="409.6" customHeight="1">
      <c r="A64" s="455" t="s">
        <v>489</v>
      </c>
      <c r="B64" s="241" t="s">
        <v>205</v>
      </c>
      <c r="C64" s="185" t="s">
        <v>107</v>
      </c>
      <c r="D64" s="185" t="s">
        <v>25</v>
      </c>
      <c r="E64" s="408" t="s">
        <v>429</v>
      </c>
      <c r="F64" s="186"/>
      <c r="G64" s="264"/>
      <c r="H64" s="413" t="s">
        <v>287</v>
      </c>
      <c r="I64" s="198" t="s">
        <v>104</v>
      </c>
      <c r="J64" s="401" t="s">
        <v>411</v>
      </c>
      <c r="K64" s="263">
        <v>0.3</v>
      </c>
      <c r="L64" s="408" t="s">
        <v>386</v>
      </c>
      <c r="M64" s="186"/>
      <c r="N64" s="198"/>
      <c r="O64" s="186"/>
      <c r="P64" s="189">
        <v>12027</v>
      </c>
      <c r="Q64" s="194" t="s">
        <v>0</v>
      </c>
      <c r="R64" s="186" t="s">
        <v>0</v>
      </c>
      <c r="S64" s="186" t="s">
        <v>0</v>
      </c>
      <c r="T64" s="474" t="s">
        <v>110</v>
      </c>
    </row>
    <row r="65" spans="1:20" s="191" customFormat="1" ht="18.75">
      <c r="A65" s="485" t="s">
        <v>490</v>
      </c>
      <c r="B65" s="493" t="s">
        <v>205</v>
      </c>
      <c r="C65" s="490" t="s">
        <v>107</v>
      </c>
      <c r="D65" s="495" t="s">
        <v>25</v>
      </c>
      <c r="E65" s="492" t="s">
        <v>430</v>
      </c>
      <c r="F65" s="485"/>
      <c r="G65" s="485"/>
      <c r="H65" s="487" t="s">
        <v>287</v>
      </c>
      <c r="I65" s="498" t="s">
        <v>104</v>
      </c>
      <c r="J65" s="186"/>
      <c r="L65" s="263"/>
      <c r="N65" s="198"/>
      <c r="O65" s="186"/>
      <c r="P65" s="189"/>
      <c r="Q65" s="194" t="s">
        <v>0</v>
      </c>
      <c r="R65" s="186" t="s">
        <v>0</v>
      </c>
      <c r="S65" s="186" t="s">
        <v>0</v>
      </c>
      <c r="T65" s="186" t="s">
        <v>0</v>
      </c>
    </row>
    <row r="66" spans="1:20" s="191" customFormat="1" ht="409.6" customHeight="1">
      <c r="A66" s="486"/>
      <c r="B66" s="494"/>
      <c r="C66" s="491"/>
      <c r="D66" s="496"/>
      <c r="E66" s="492"/>
      <c r="F66" s="486"/>
      <c r="G66" s="486"/>
      <c r="H66" s="488"/>
      <c r="I66" s="499"/>
      <c r="J66" s="422" t="s">
        <v>411</v>
      </c>
      <c r="K66" s="263">
        <v>0.5</v>
      </c>
      <c r="L66" s="408" t="s">
        <v>386</v>
      </c>
      <c r="M66" s="485" t="s">
        <v>110</v>
      </c>
      <c r="N66" s="498"/>
      <c r="O66" s="485"/>
      <c r="P66" s="233">
        <v>20045</v>
      </c>
      <c r="Q66" s="485" t="s">
        <v>0</v>
      </c>
      <c r="R66" s="485" t="s">
        <v>0</v>
      </c>
      <c r="S66" s="485" t="s">
        <v>0</v>
      </c>
      <c r="T66" s="485" t="s">
        <v>110</v>
      </c>
    </row>
    <row r="67" spans="1:20" s="191" customFormat="1" ht="399.75" customHeight="1">
      <c r="A67" s="219" t="s">
        <v>491</v>
      </c>
      <c r="B67" s="241" t="s">
        <v>205</v>
      </c>
      <c r="C67" s="185" t="s">
        <v>107</v>
      </c>
      <c r="D67" s="185" t="s">
        <v>25</v>
      </c>
      <c r="E67" s="409" t="s">
        <v>431</v>
      </c>
      <c r="F67" s="186"/>
      <c r="G67" s="264"/>
      <c r="H67" s="417" t="s">
        <v>287</v>
      </c>
      <c r="I67" s="198" t="s">
        <v>104</v>
      </c>
      <c r="J67" s="401" t="s">
        <v>411</v>
      </c>
      <c r="K67" s="263" t="s">
        <v>396</v>
      </c>
      <c r="L67" s="408" t="s">
        <v>386</v>
      </c>
      <c r="M67" s="486"/>
      <c r="N67" s="499"/>
      <c r="O67" s="486"/>
      <c r="P67" s="192" t="s">
        <v>432</v>
      </c>
      <c r="Q67" s="486"/>
      <c r="R67" s="486"/>
      <c r="S67" s="486"/>
      <c r="T67" s="486"/>
    </row>
    <row r="68" spans="1:20" s="191" customFormat="1" ht="367.5" customHeight="1">
      <c r="A68" s="453" t="s">
        <v>492</v>
      </c>
      <c r="B68" s="419" t="s">
        <v>277</v>
      </c>
      <c r="C68" s="420" t="s">
        <v>107</v>
      </c>
      <c r="D68" s="418"/>
      <c r="E68" s="421" t="s">
        <v>433</v>
      </c>
      <c r="F68" s="414"/>
      <c r="G68" s="414"/>
      <c r="H68" s="415" t="s">
        <v>287</v>
      </c>
      <c r="I68" s="416"/>
      <c r="J68" s="422" t="s">
        <v>411</v>
      </c>
      <c r="K68" s="263">
        <v>0.5</v>
      </c>
      <c r="L68" s="408" t="s">
        <v>386</v>
      </c>
      <c r="M68" s="468" t="s">
        <v>110</v>
      </c>
      <c r="N68" s="410"/>
      <c r="O68" s="407"/>
      <c r="P68" s="192" t="s">
        <v>432</v>
      </c>
      <c r="Q68" s="407" t="s">
        <v>0</v>
      </c>
      <c r="R68" s="407" t="s">
        <v>0</v>
      </c>
      <c r="S68" s="407" t="s">
        <v>0</v>
      </c>
      <c r="T68" s="407" t="s">
        <v>0</v>
      </c>
    </row>
    <row r="69" spans="1:20" s="191" customFormat="1" ht="387.75" customHeight="1">
      <c r="A69" s="454" t="s">
        <v>493</v>
      </c>
      <c r="B69" s="241" t="s">
        <v>205</v>
      </c>
      <c r="C69" s="185" t="s">
        <v>107</v>
      </c>
      <c r="D69" s="185" t="s">
        <v>25</v>
      </c>
      <c r="E69" s="409" t="s">
        <v>434</v>
      </c>
      <c r="F69" s="186"/>
      <c r="G69" s="264"/>
      <c r="H69" s="413" t="s">
        <v>287</v>
      </c>
      <c r="I69" s="198" t="s">
        <v>104</v>
      </c>
      <c r="J69" s="401" t="s">
        <v>411</v>
      </c>
      <c r="K69" s="263" t="s">
        <v>435</v>
      </c>
      <c r="L69" s="408" t="s">
        <v>386</v>
      </c>
      <c r="M69" s="469" t="s">
        <v>110</v>
      </c>
      <c r="N69" s="411"/>
      <c r="O69" s="412"/>
      <c r="P69" s="192" t="s">
        <v>436</v>
      </c>
      <c r="Q69" s="194" t="s">
        <v>0</v>
      </c>
      <c r="R69" s="186" t="s">
        <v>0</v>
      </c>
      <c r="S69" s="186" t="s">
        <v>0</v>
      </c>
      <c r="T69" s="474" t="s">
        <v>110</v>
      </c>
    </row>
    <row r="70" spans="1:20" s="191" customFormat="1" ht="375">
      <c r="A70" s="453" t="s">
        <v>494</v>
      </c>
      <c r="B70" s="241" t="s">
        <v>205</v>
      </c>
      <c r="C70" s="266" t="s">
        <v>107</v>
      </c>
      <c r="D70" s="185" t="s">
        <v>25</v>
      </c>
      <c r="E70" s="408" t="s">
        <v>437</v>
      </c>
      <c r="F70" s="186"/>
      <c r="G70" s="264"/>
      <c r="H70" s="413" t="s">
        <v>287</v>
      </c>
      <c r="I70" s="198" t="s">
        <v>104</v>
      </c>
      <c r="J70" s="401" t="s">
        <v>411</v>
      </c>
      <c r="K70" s="263" t="s">
        <v>438</v>
      </c>
      <c r="L70" s="408" t="s">
        <v>109</v>
      </c>
      <c r="M70" s="470" t="s">
        <v>110</v>
      </c>
      <c r="N70" s="198"/>
      <c r="O70" s="186"/>
      <c r="P70" s="189" t="s">
        <v>439</v>
      </c>
      <c r="Q70" s="194" t="s">
        <v>0</v>
      </c>
      <c r="R70" s="186" t="s">
        <v>0</v>
      </c>
      <c r="S70" s="186" t="s">
        <v>0</v>
      </c>
      <c r="T70" s="474" t="s">
        <v>110</v>
      </c>
    </row>
    <row r="71" spans="1:20" s="191" customFormat="1" ht="375">
      <c r="A71" s="267" t="s">
        <v>495</v>
      </c>
      <c r="B71" s="241" t="s">
        <v>205</v>
      </c>
      <c r="C71" s="268" t="s">
        <v>107</v>
      </c>
      <c r="D71" s="185" t="s">
        <v>25</v>
      </c>
      <c r="E71" s="267" t="s">
        <v>440</v>
      </c>
      <c r="F71" s="267"/>
      <c r="G71" s="269"/>
      <c r="H71" s="270" t="s">
        <v>287</v>
      </c>
      <c r="I71" s="271" t="s">
        <v>104</v>
      </c>
      <c r="J71" s="423" t="s">
        <v>411</v>
      </c>
      <c r="K71" s="263" t="s">
        <v>441</v>
      </c>
      <c r="L71" s="408" t="s">
        <v>109</v>
      </c>
      <c r="M71" s="186"/>
      <c r="N71" s="198"/>
      <c r="O71" s="186"/>
      <c r="P71" s="189">
        <v>78992</v>
      </c>
      <c r="Q71" s="194" t="s">
        <v>0</v>
      </c>
      <c r="R71" s="186" t="s">
        <v>0</v>
      </c>
      <c r="S71" s="186" t="s">
        <v>0</v>
      </c>
      <c r="T71" s="186" t="s">
        <v>0</v>
      </c>
    </row>
    <row r="72" spans="1:20" s="191" customFormat="1" ht="392.25" customHeight="1">
      <c r="A72" s="454" t="s">
        <v>496</v>
      </c>
      <c r="B72" s="241" t="s">
        <v>205</v>
      </c>
      <c r="C72" s="185" t="s">
        <v>107</v>
      </c>
      <c r="D72" s="185" t="s">
        <v>25</v>
      </c>
      <c r="E72" s="409" t="s">
        <v>442</v>
      </c>
      <c r="F72" s="186"/>
      <c r="G72" s="264"/>
      <c r="H72" s="413" t="s">
        <v>287</v>
      </c>
      <c r="I72" s="198" t="s">
        <v>104</v>
      </c>
      <c r="J72" s="401" t="s">
        <v>411</v>
      </c>
      <c r="K72" s="263" t="s">
        <v>443</v>
      </c>
      <c r="L72" s="408" t="s">
        <v>109</v>
      </c>
      <c r="M72" s="267" t="s">
        <v>110</v>
      </c>
      <c r="N72" s="201"/>
      <c r="O72" s="186"/>
      <c r="P72" s="199" t="s">
        <v>444</v>
      </c>
      <c r="Q72" s="267" t="s">
        <v>0</v>
      </c>
      <c r="R72" s="267" t="s">
        <v>0</v>
      </c>
      <c r="S72" s="267" t="s">
        <v>0</v>
      </c>
      <c r="T72" s="267" t="s">
        <v>0</v>
      </c>
    </row>
    <row r="73" spans="1:20" s="191" customFormat="1" ht="375">
      <c r="A73" s="453" t="s">
        <v>497</v>
      </c>
      <c r="B73" s="241" t="s">
        <v>205</v>
      </c>
      <c r="C73" s="266" t="s">
        <v>107</v>
      </c>
      <c r="D73" s="185" t="s">
        <v>25</v>
      </c>
      <c r="E73" s="424" t="s">
        <v>445</v>
      </c>
      <c r="F73" s="186"/>
      <c r="G73" s="264"/>
      <c r="H73" s="426" t="s">
        <v>287</v>
      </c>
      <c r="I73" s="198" t="s">
        <v>104</v>
      </c>
      <c r="J73" s="401" t="s">
        <v>411</v>
      </c>
      <c r="K73" s="263" t="s">
        <v>446</v>
      </c>
      <c r="L73" s="424" t="s">
        <v>109</v>
      </c>
      <c r="M73" s="470" t="s">
        <v>110</v>
      </c>
      <c r="N73" s="198"/>
      <c r="O73" s="186"/>
      <c r="P73" s="189">
        <v>18948.88</v>
      </c>
      <c r="Q73" s="194" t="s">
        <v>0</v>
      </c>
      <c r="R73" s="186" t="s">
        <v>0</v>
      </c>
      <c r="S73" s="186" t="s">
        <v>0</v>
      </c>
      <c r="T73" s="186" t="s">
        <v>0</v>
      </c>
    </row>
    <row r="74" spans="1:20" s="191" customFormat="1" ht="377.25" customHeight="1">
      <c r="A74" s="454" t="s">
        <v>498</v>
      </c>
      <c r="B74" s="241" t="s">
        <v>205</v>
      </c>
      <c r="C74" s="266" t="s">
        <v>107</v>
      </c>
      <c r="D74" s="185" t="s">
        <v>25</v>
      </c>
      <c r="E74" s="425" t="s">
        <v>447</v>
      </c>
      <c r="F74" s="186"/>
      <c r="G74" s="264"/>
      <c r="H74" s="426" t="s">
        <v>287</v>
      </c>
      <c r="I74" s="198" t="s">
        <v>104</v>
      </c>
      <c r="J74" s="401" t="s">
        <v>411</v>
      </c>
      <c r="K74" s="263" t="s">
        <v>448</v>
      </c>
      <c r="L74" s="425" t="s">
        <v>109</v>
      </c>
      <c r="M74" s="470" t="s">
        <v>110</v>
      </c>
      <c r="N74" s="198"/>
      <c r="O74" s="186"/>
      <c r="P74" s="189">
        <v>78992</v>
      </c>
      <c r="Q74" s="194" t="s">
        <v>0</v>
      </c>
      <c r="R74" s="186" t="s">
        <v>0</v>
      </c>
      <c r="S74" s="186" t="s">
        <v>0</v>
      </c>
      <c r="T74" s="186" t="s">
        <v>0</v>
      </c>
    </row>
    <row r="75" spans="1:20" s="191" customFormat="1" ht="395.25" customHeight="1">
      <c r="A75" s="453" t="s">
        <v>499</v>
      </c>
      <c r="B75" s="241" t="s">
        <v>205</v>
      </c>
      <c r="C75" s="266" t="s">
        <v>107</v>
      </c>
      <c r="D75" s="185" t="s">
        <v>25</v>
      </c>
      <c r="E75" s="425" t="s">
        <v>449</v>
      </c>
      <c r="F75" s="186"/>
      <c r="G75" s="264"/>
      <c r="H75" s="428" t="s">
        <v>287</v>
      </c>
      <c r="I75" s="198" t="s">
        <v>104</v>
      </c>
      <c r="J75" s="401" t="s">
        <v>411</v>
      </c>
      <c r="K75" s="263" t="s">
        <v>450</v>
      </c>
      <c r="L75" s="425" t="s">
        <v>386</v>
      </c>
      <c r="M75" s="470" t="s">
        <v>110</v>
      </c>
      <c r="N75" s="198"/>
      <c r="O75" s="186"/>
      <c r="P75" s="189">
        <v>34360</v>
      </c>
      <c r="Q75" s="194" t="s">
        <v>0</v>
      </c>
      <c r="R75" s="186" t="s">
        <v>0</v>
      </c>
      <c r="S75" s="186" t="s">
        <v>0</v>
      </c>
      <c r="T75" s="474" t="s">
        <v>110</v>
      </c>
    </row>
    <row r="76" spans="1:20" s="191" customFormat="1" ht="384.75" customHeight="1">
      <c r="A76" s="453" t="s">
        <v>500</v>
      </c>
      <c r="B76" s="241" t="s">
        <v>205</v>
      </c>
      <c r="C76" s="266" t="s">
        <v>107</v>
      </c>
      <c r="D76" s="185" t="s">
        <v>25</v>
      </c>
      <c r="E76" s="427" t="s">
        <v>451</v>
      </c>
      <c r="F76" s="186"/>
      <c r="G76" s="264"/>
      <c r="H76" s="428" t="s">
        <v>287</v>
      </c>
      <c r="I76" s="198" t="s">
        <v>104</v>
      </c>
      <c r="J76" s="401" t="s">
        <v>411</v>
      </c>
      <c r="K76" s="263" t="s">
        <v>452</v>
      </c>
      <c r="L76" s="427" t="s">
        <v>386</v>
      </c>
      <c r="M76" s="470" t="s">
        <v>110</v>
      </c>
      <c r="N76" s="198"/>
      <c r="O76" s="186"/>
      <c r="P76" s="192">
        <v>99477</v>
      </c>
      <c r="Q76" s="194" t="s">
        <v>0</v>
      </c>
      <c r="R76" s="186" t="s">
        <v>0</v>
      </c>
      <c r="S76" s="186" t="s">
        <v>0</v>
      </c>
      <c r="T76" s="474" t="s">
        <v>110</v>
      </c>
    </row>
    <row r="77" spans="1:20" s="191" customFormat="1" ht="386.25" customHeight="1">
      <c r="A77" s="453" t="s">
        <v>501</v>
      </c>
      <c r="B77" s="241" t="s">
        <v>205</v>
      </c>
      <c r="C77" s="266" t="s">
        <v>107</v>
      </c>
      <c r="D77" s="185" t="s">
        <v>25</v>
      </c>
      <c r="E77" s="427" t="s">
        <v>453</v>
      </c>
      <c r="F77" s="186"/>
      <c r="G77" s="264"/>
      <c r="H77" s="430" t="s">
        <v>287</v>
      </c>
      <c r="I77" s="198" t="s">
        <v>104</v>
      </c>
      <c r="J77" s="401" t="s">
        <v>411</v>
      </c>
      <c r="K77" s="263" t="s">
        <v>455</v>
      </c>
      <c r="L77" s="427" t="s">
        <v>109</v>
      </c>
      <c r="M77" s="470" t="s">
        <v>110</v>
      </c>
      <c r="N77" s="198"/>
      <c r="O77" s="186"/>
      <c r="P77" s="192">
        <v>13744</v>
      </c>
      <c r="Q77" s="194" t="s">
        <v>0</v>
      </c>
      <c r="R77" s="186" t="s">
        <v>0</v>
      </c>
      <c r="S77" s="186" t="s">
        <v>0</v>
      </c>
      <c r="T77" s="186" t="s">
        <v>0</v>
      </c>
    </row>
    <row r="78" spans="1:20" s="191" customFormat="1" ht="374.25" customHeight="1">
      <c r="A78" s="453" t="s">
        <v>502</v>
      </c>
      <c r="B78" s="241" t="s">
        <v>205</v>
      </c>
      <c r="C78" s="266" t="s">
        <v>107</v>
      </c>
      <c r="D78" s="185" t="s">
        <v>25</v>
      </c>
      <c r="E78" s="429" t="s">
        <v>454</v>
      </c>
      <c r="F78" s="186"/>
      <c r="G78" s="264"/>
      <c r="H78" s="430" t="s">
        <v>287</v>
      </c>
      <c r="I78" s="198" t="s">
        <v>104</v>
      </c>
      <c r="J78" s="401" t="s">
        <v>411</v>
      </c>
      <c r="K78" s="263" t="s">
        <v>450</v>
      </c>
      <c r="L78" s="429" t="s">
        <v>386</v>
      </c>
      <c r="M78" s="470" t="s">
        <v>110</v>
      </c>
      <c r="N78" s="198"/>
      <c r="O78" s="186"/>
      <c r="P78" s="192">
        <v>34360</v>
      </c>
      <c r="Q78" s="194" t="s">
        <v>0</v>
      </c>
      <c r="R78" s="186" t="s">
        <v>0</v>
      </c>
      <c r="S78" s="186" t="s">
        <v>0</v>
      </c>
      <c r="T78" s="474" t="s">
        <v>110</v>
      </c>
    </row>
    <row r="79" spans="1:20" s="191" customFormat="1" ht="371.25" customHeight="1">
      <c r="A79" s="453" t="s">
        <v>503</v>
      </c>
      <c r="B79" s="241" t="s">
        <v>205</v>
      </c>
      <c r="C79" s="266" t="s">
        <v>107</v>
      </c>
      <c r="D79" s="185" t="s">
        <v>25</v>
      </c>
      <c r="E79" s="429" t="s">
        <v>456</v>
      </c>
      <c r="F79" s="186"/>
      <c r="G79" s="264"/>
      <c r="H79" s="430" t="s">
        <v>287</v>
      </c>
      <c r="I79" s="198" t="s">
        <v>104</v>
      </c>
      <c r="J79" s="401" t="s">
        <v>411</v>
      </c>
      <c r="K79" s="263" t="s">
        <v>457</v>
      </c>
      <c r="L79" s="429" t="s">
        <v>386</v>
      </c>
      <c r="M79" s="186"/>
      <c r="N79" s="198"/>
      <c r="O79" s="186"/>
      <c r="P79" s="192">
        <v>13744</v>
      </c>
      <c r="Q79" s="194" t="s">
        <v>0</v>
      </c>
      <c r="R79" s="186" t="s">
        <v>0</v>
      </c>
      <c r="S79" s="186" t="s">
        <v>0</v>
      </c>
      <c r="T79" s="474" t="s">
        <v>110</v>
      </c>
    </row>
    <row r="80" spans="1:20" s="191" customFormat="1" ht="395.25" customHeight="1">
      <c r="A80" s="453" t="s">
        <v>504</v>
      </c>
      <c r="B80" s="241" t="s">
        <v>205</v>
      </c>
      <c r="C80" s="266" t="s">
        <v>107</v>
      </c>
      <c r="D80" s="185" t="s">
        <v>25</v>
      </c>
      <c r="E80" s="429" t="s">
        <v>458</v>
      </c>
      <c r="F80" s="186"/>
      <c r="G80" s="264"/>
      <c r="H80" s="433" t="s">
        <v>287</v>
      </c>
      <c r="I80" s="198" t="s">
        <v>104</v>
      </c>
      <c r="J80" s="401" t="s">
        <v>411</v>
      </c>
      <c r="K80" s="263" t="s">
        <v>459</v>
      </c>
      <c r="L80" s="429" t="s">
        <v>109</v>
      </c>
      <c r="M80" s="470" t="s">
        <v>110</v>
      </c>
      <c r="N80" s="198"/>
      <c r="O80" s="186"/>
      <c r="P80" s="192">
        <v>142110</v>
      </c>
      <c r="Q80" s="194" t="s">
        <v>0</v>
      </c>
      <c r="R80" s="186" t="s">
        <v>0</v>
      </c>
      <c r="S80" s="186" t="s">
        <v>0</v>
      </c>
      <c r="T80" s="186" t="s">
        <v>0</v>
      </c>
    </row>
    <row r="81" spans="1:20" s="191" customFormat="1" ht="409.6" customHeight="1">
      <c r="A81" s="452" t="s">
        <v>505</v>
      </c>
      <c r="B81" s="241" t="s">
        <v>205</v>
      </c>
      <c r="C81" s="212" t="s">
        <v>107</v>
      </c>
      <c r="D81" s="185" t="s">
        <v>25</v>
      </c>
      <c r="E81" s="431" t="s">
        <v>460</v>
      </c>
      <c r="F81" s="200"/>
      <c r="G81" s="265"/>
      <c r="H81" s="434" t="s">
        <v>287</v>
      </c>
      <c r="I81" s="201" t="s">
        <v>104</v>
      </c>
      <c r="J81" s="402" t="s">
        <v>411</v>
      </c>
      <c r="K81" s="263" t="s">
        <v>461</v>
      </c>
      <c r="L81" s="432" t="s">
        <v>386</v>
      </c>
      <c r="M81" s="470" t="s">
        <v>110</v>
      </c>
      <c r="N81" s="198"/>
      <c r="O81" s="186"/>
      <c r="P81" s="192">
        <v>38607</v>
      </c>
      <c r="Q81" s="194" t="s">
        <v>0</v>
      </c>
      <c r="R81" s="186" t="s">
        <v>0</v>
      </c>
      <c r="S81" s="186" t="s">
        <v>0</v>
      </c>
      <c r="T81" s="474" t="s">
        <v>110</v>
      </c>
    </row>
    <row r="82" spans="1:20" s="191" customFormat="1" ht="376.5" customHeight="1">
      <c r="A82" s="437" t="s">
        <v>504</v>
      </c>
      <c r="B82" s="241" t="s">
        <v>205</v>
      </c>
      <c r="C82" s="185" t="s">
        <v>107</v>
      </c>
      <c r="D82" s="185" t="s">
        <v>25</v>
      </c>
      <c r="E82" s="435" t="s">
        <v>462</v>
      </c>
      <c r="F82" s="186"/>
      <c r="G82" s="264"/>
      <c r="H82" s="433" t="s">
        <v>287</v>
      </c>
      <c r="I82" s="198" t="s">
        <v>104</v>
      </c>
      <c r="J82" s="401" t="s">
        <v>411</v>
      </c>
      <c r="K82" s="263" t="s">
        <v>463</v>
      </c>
      <c r="L82" s="432" t="s">
        <v>386</v>
      </c>
      <c r="M82" s="468" t="s">
        <v>110</v>
      </c>
      <c r="N82" s="201"/>
      <c r="O82" s="186"/>
      <c r="P82" s="199">
        <v>13626</v>
      </c>
      <c r="Q82" s="272" t="s">
        <v>0</v>
      </c>
      <c r="R82" s="200" t="s">
        <v>0</v>
      </c>
      <c r="S82" s="200" t="s">
        <v>0</v>
      </c>
      <c r="T82" s="472" t="s">
        <v>110</v>
      </c>
    </row>
    <row r="83" spans="1:20" s="191" customFormat="1" ht="375">
      <c r="A83" s="436" t="s">
        <v>505</v>
      </c>
      <c r="B83" s="241" t="s">
        <v>205</v>
      </c>
      <c r="C83" s="266" t="s">
        <v>107</v>
      </c>
      <c r="D83" s="185" t="s">
        <v>25</v>
      </c>
      <c r="E83" s="432" t="s">
        <v>464</v>
      </c>
      <c r="F83" s="186"/>
      <c r="G83" s="264"/>
      <c r="H83" s="433" t="s">
        <v>287</v>
      </c>
      <c r="I83" s="198" t="s">
        <v>104</v>
      </c>
      <c r="J83" s="401" t="s">
        <v>411</v>
      </c>
      <c r="K83" s="263" t="s">
        <v>465</v>
      </c>
      <c r="L83" s="432" t="s">
        <v>386</v>
      </c>
      <c r="M83" s="470" t="s">
        <v>110</v>
      </c>
      <c r="N83" s="198"/>
      <c r="O83" s="186"/>
      <c r="P83" s="192">
        <v>34360</v>
      </c>
      <c r="Q83" s="194" t="s">
        <v>0</v>
      </c>
      <c r="R83" s="186" t="s">
        <v>0</v>
      </c>
      <c r="S83" s="186" t="s">
        <v>0</v>
      </c>
      <c r="T83" s="186" t="s">
        <v>0</v>
      </c>
    </row>
    <row r="84" spans="1:20" s="191" customFormat="1" ht="37.5">
      <c r="A84" s="441" t="s">
        <v>602</v>
      </c>
      <c r="B84" s="241" t="s">
        <v>205</v>
      </c>
      <c r="C84" s="266"/>
      <c r="D84" s="185" t="s">
        <v>25</v>
      </c>
      <c r="E84" s="187"/>
      <c r="F84" s="186"/>
      <c r="G84" s="264"/>
      <c r="H84" s="188"/>
      <c r="I84" s="198"/>
      <c r="J84" s="186"/>
      <c r="K84" s="263"/>
      <c r="L84" s="187"/>
      <c r="M84" s="186"/>
      <c r="N84" s="198"/>
      <c r="O84" s="186"/>
      <c r="P84" s="192"/>
      <c r="Q84" s="194" t="s">
        <v>0</v>
      </c>
      <c r="R84" s="186" t="s">
        <v>0</v>
      </c>
      <c r="S84" s="186" t="s">
        <v>0</v>
      </c>
      <c r="T84" s="186" t="s">
        <v>0</v>
      </c>
    </row>
    <row r="85" spans="1:20" s="191" customFormat="1" ht="37.5">
      <c r="A85" s="441" t="s">
        <v>603</v>
      </c>
      <c r="B85" s="241" t="s">
        <v>205</v>
      </c>
      <c r="C85" s="266"/>
      <c r="D85" s="185" t="s">
        <v>25</v>
      </c>
      <c r="E85" s="187"/>
      <c r="F85" s="435"/>
      <c r="G85" s="264"/>
      <c r="H85" s="188"/>
      <c r="I85" s="198"/>
      <c r="J85" s="186"/>
      <c r="K85" s="263"/>
      <c r="L85" s="187"/>
      <c r="M85" s="186"/>
      <c r="N85" s="198"/>
      <c r="O85" s="186"/>
      <c r="P85" s="192"/>
      <c r="Q85" s="194" t="s">
        <v>0</v>
      </c>
      <c r="R85" s="186" t="s">
        <v>0</v>
      </c>
      <c r="S85" s="186" t="s">
        <v>0</v>
      </c>
      <c r="T85" s="186" t="s">
        <v>0</v>
      </c>
    </row>
    <row r="86" spans="1:20" s="191" customFormat="1" ht="37.5">
      <c r="A86" s="441" t="s">
        <v>604</v>
      </c>
      <c r="B86" s="241" t="s">
        <v>205</v>
      </c>
      <c r="C86" s="266"/>
      <c r="D86" s="185" t="s">
        <v>25</v>
      </c>
      <c r="E86" s="187"/>
      <c r="F86" s="186"/>
      <c r="G86" s="264"/>
      <c r="H86" s="188"/>
      <c r="I86" s="198"/>
      <c r="J86" s="186"/>
      <c r="K86" s="263"/>
      <c r="L86" s="187"/>
      <c r="M86" s="186"/>
      <c r="N86" s="198"/>
      <c r="O86" s="186"/>
      <c r="P86" s="192"/>
      <c r="Q86" s="194" t="s">
        <v>0</v>
      </c>
      <c r="R86" s="186" t="s">
        <v>0</v>
      </c>
      <c r="S86" s="186" t="s">
        <v>0</v>
      </c>
      <c r="T86" s="186" t="s">
        <v>0</v>
      </c>
    </row>
    <row r="87" spans="1:20" s="245" customFormat="1" ht="18.75">
      <c r="A87" s="441" t="s">
        <v>605</v>
      </c>
      <c r="B87" s="241"/>
      <c r="C87" s="186"/>
      <c r="D87" s="185"/>
      <c r="E87" s="186"/>
      <c r="F87" s="198"/>
      <c r="G87" s="198"/>
      <c r="H87" s="186"/>
      <c r="I87" s="198"/>
      <c r="J87" s="198"/>
      <c r="K87" s="198"/>
      <c r="L87" s="198"/>
      <c r="M87" s="198"/>
      <c r="N87" s="198"/>
      <c r="O87" s="198"/>
      <c r="P87" s="198" t="s">
        <v>0</v>
      </c>
      <c r="Q87" s="192">
        <v>193736.11</v>
      </c>
      <c r="R87" s="198" t="s">
        <v>0</v>
      </c>
      <c r="S87" s="198" t="s">
        <v>0</v>
      </c>
      <c r="T87" s="198" t="s">
        <v>0</v>
      </c>
    </row>
    <row r="88" spans="1:20" s="315" customFormat="1" ht="18.75">
      <c r="P88" s="316"/>
      <c r="Q88" s="316"/>
      <c r="S88" s="484"/>
      <c r="T88" s="484"/>
    </row>
    <row r="89" spans="1:20" s="315" customFormat="1" ht="18.75">
      <c r="A89" s="161"/>
      <c r="B89" s="161"/>
      <c r="C89" s="165"/>
      <c r="D89" s="165"/>
      <c r="E89" s="161"/>
      <c r="F89" s="161"/>
      <c r="G89" s="161"/>
      <c r="H89" s="161"/>
      <c r="I89" s="161"/>
      <c r="J89" s="161"/>
      <c r="K89" s="161"/>
      <c r="L89" s="161"/>
      <c r="P89" s="316"/>
      <c r="Q89" s="316"/>
    </row>
  </sheetData>
  <autoFilter ref="A4:T87"/>
  <mergeCells count="19">
    <mergeCell ref="R1:T1"/>
    <mergeCell ref="N66:N67"/>
    <mergeCell ref="I65:I66"/>
    <mergeCell ref="O66:O67"/>
    <mergeCell ref="R66:R67"/>
    <mergeCell ref="A65:A66"/>
    <mergeCell ref="C65:C66"/>
    <mergeCell ref="E65:E66"/>
    <mergeCell ref="B65:B66"/>
    <mergeCell ref="G65:G66"/>
    <mergeCell ref="D65:D66"/>
    <mergeCell ref="S88:T88"/>
    <mergeCell ref="F65:F66"/>
    <mergeCell ref="H65:H66"/>
    <mergeCell ref="E2:N2"/>
    <mergeCell ref="S66:S67"/>
    <mergeCell ref="T66:T67"/>
    <mergeCell ref="Q66:Q67"/>
    <mergeCell ref="M66:M67"/>
  </mergeCells>
  <pageMargins left="0.39370078740157483" right="0.11811023622047245" top="0.55118110236220474" bottom="0.35433070866141736" header="0.11811023622047245" footer="0.11811023622047245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zoomScale="70" zoomScaleNormal="70" workbookViewId="0">
      <selection activeCell="A6" sqref="A6:I6"/>
    </sheetView>
  </sheetViews>
  <sheetFormatPr defaultRowHeight="15"/>
  <cols>
    <col min="1" max="1" width="9.5703125" style="45" bestFit="1" customWidth="1"/>
    <col min="2" max="2" width="15" style="45" customWidth="1"/>
    <col min="3" max="4" width="14.7109375" style="45" customWidth="1"/>
    <col min="5" max="5" width="11.28515625" style="45" customWidth="1"/>
    <col min="6" max="6" width="37.85546875" style="45" customWidth="1"/>
    <col min="7" max="7" width="21.140625" style="45" customWidth="1"/>
    <col min="8" max="8" width="19.5703125" style="45" customWidth="1"/>
    <col min="9" max="9" width="47.5703125" style="45" customWidth="1"/>
    <col min="10" max="10" width="49.85546875" style="45" customWidth="1"/>
    <col min="11" max="11" width="17.140625" style="45" customWidth="1"/>
    <col min="12" max="12" width="9.7109375" style="45" customWidth="1"/>
    <col min="13" max="13" width="18" style="45" bestFit="1" customWidth="1"/>
    <col min="14" max="14" width="20.42578125" style="45" customWidth="1"/>
    <col min="15" max="15" width="12.85546875" style="45" customWidth="1"/>
    <col min="16" max="16" width="36.5703125" style="45" customWidth="1"/>
    <col min="17" max="17" width="27.28515625" style="45" customWidth="1"/>
    <col min="18" max="18" width="19.140625" style="45" customWidth="1"/>
    <col min="19" max="16384" width="9.140625" style="45"/>
  </cols>
  <sheetData>
    <row r="1" spans="1:19" s="43" customFormat="1" ht="18.75" customHeight="1">
      <c r="O1" s="329"/>
      <c r="P1" s="329"/>
      <c r="Q1" s="480"/>
      <c r="R1" s="480"/>
      <c r="S1" s="480"/>
    </row>
    <row r="2" spans="1:19" ht="14.25" customHeight="1">
      <c r="I2" s="141" t="s">
        <v>559</v>
      </c>
      <c r="O2" s="47"/>
      <c r="P2" s="47"/>
      <c r="Q2" s="47"/>
    </row>
    <row r="3" spans="1:19" hidden="1"/>
    <row r="4" spans="1:19" s="43" customFormat="1" ht="336" customHeight="1">
      <c r="A4" s="21" t="s">
        <v>4</v>
      </c>
      <c r="B4" s="56" t="s">
        <v>14</v>
      </c>
      <c r="C4" s="56" t="s">
        <v>19</v>
      </c>
      <c r="D4" s="56" t="s">
        <v>29</v>
      </c>
      <c r="E4" s="56" t="s">
        <v>20</v>
      </c>
      <c r="F4" s="56" t="s">
        <v>30</v>
      </c>
      <c r="G4" s="61" t="s">
        <v>31</v>
      </c>
      <c r="H4" s="61" t="s">
        <v>32</v>
      </c>
      <c r="I4" s="61" t="s">
        <v>41</v>
      </c>
      <c r="J4" s="61" t="s">
        <v>33</v>
      </c>
      <c r="K4" s="61" t="s">
        <v>34</v>
      </c>
      <c r="L4" s="56" t="s">
        <v>35</v>
      </c>
      <c r="M4" s="56" t="s">
        <v>21</v>
      </c>
      <c r="N4" s="61" t="s">
        <v>36</v>
      </c>
      <c r="O4" s="56" t="s">
        <v>37</v>
      </c>
      <c r="P4" s="56" t="s">
        <v>38</v>
      </c>
      <c r="Q4" s="56" t="s">
        <v>22</v>
      </c>
      <c r="R4" s="56" t="s">
        <v>15</v>
      </c>
    </row>
    <row r="5" spans="1:19" ht="15.75">
      <c r="A5" s="44"/>
      <c r="B5" s="500" t="s">
        <v>186</v>
      </c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2"/>
    </row>
    <row r="6" spans="1:19" s="193" customFormat="1" ht="28.5" customHeight="1">
      <c r="A6" s="503"/>
      <c r="B6" s="504"/>
      <c r="C6" s="504"/>
      <c r="D6" s="504"/>
      <c r="E6" s="504"/>
      <c r="F6" s="504"/>
      <c r="G6" s="504"/>
      <c r="H6" s="504"/>
      <c r="I6" s="505"/>
      <c r="J6" s="202"/>
      <c r="K6" s="202"/>
      <c r="L6" s="203"/>
      <c r="M6" s="204"/>
      <c r="N6" s="204"/>
      <c r="O6" s="186"/>
      <c r="P6" s="186"/>
      <c r="Q6" s="186"/>
      <c r="R6" s="190"/>
    </row>
    <row r="7" spans="1:19" s="205" customFormat="1" ht="18.75"/>
    <row r="8" spans="1:19" s="205" customFormat="1" ht="18.75"/>
    <row r="9" spans="1:19" s="205" customFormat="1" ht="18.75"/>
    <row r="10" spans="1:19" s="193" customFormat="1" ht="56.25" customHeight="1">
      <c r="A10" s="507"/>
      <c r="B10" s="507"/>
      <c r="C10" s="507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7"/>
      <c r="Q10" s="506"/>
      <c r="R10" s="506"/>
    </row>
  </sheetData>
  <autoFilter ref="A4:R6"/>
  <mergeCells count="5">
    <mergeCell ref="B5:R5"/>
    <mergeCell ref="A6:I6"/>
    <mergeCell ref="Q10:R10"/>
    <mergeCell ref="A10:C10"/>
    <mergeCell ref="Q1:S1"/>
  </mergeCells>
  <pageMargins left="0.31496062992125984" right="0.31496062992125984" top="0.55118110236220474" bottom="0.55118110236220474" header="0.31496062992125984" footer="0.31496062992125984"/>
  <pageSetup paperSize="9" scale="35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2"/>
  <sheetViews>
    <sheetView topLeftCell="A8" zoomScale="90" zoomScaleNormal="90" workbookViewId="0">
      <selection activeCell="F18" sqref="F18"/>
    </sheetView>
  </sheetViews>
  <sheetFormatPr defaultRowHeight="15"/>
  <cols>
    <col min="1" max="1" width="5.85546875" customWidth="1"/>
    <col min="2" max="2" width="12" customWidth="1"/>
    <col min="3" max="3" width="10.28515625" customWidth="1"/>
    <col min="4" max="4" width="12.28515625" customWidth="1"/>
    <col min="5" max="5" width="11.140625" customWidth="1"/>
    <col min="6" max="6" width="15.5703125" customWidth="1"/>
    <col min="7" max="7" width="14.85546875" customWidth="1"/>
    <col min="8" max="8" width="14.28515625" customWidth="1"/>
    <col min="9" max="9" width="31.7109375" customWidth="1"/>
    <col min="10" max="10" width="20" customWidth="1"/>
    <col min="11" max="11" width="9.7109375" customWidth="1"/>
    <col min="12" max="12" width="12.140625" customWidth="1"/>
    <col min="13" max="13" width="18.5703125" customWidth="1"/>
    <col min="14" max="14" width="15" customWidth="1"/>
    <col min="15" max="15" width="12.5703125" customWidth="1"/>
  </cols>
  <sheetData>
    <row r="1" spans="1:15" s="7" customFormat="1" ht="12" customHeight="1">
      <c r="J1" s="20"/>
      <c r="K1" s="329"/>
      <c r="L1" s="329"/>
      <c r="M1" s="480"/>
      <c r="N1" s="480"/>
      <c r="O1" s="480"/>
    </row>
    <row r="2" spans="1:15" s="7" customFormat="1" ht="21" customHeight="1">
      <c r="G2" s="479" t="s">
        <v>199</v>
      </c>
      <c r="H2" s="479"/>
      <c r="I2" s="479"/>
      <c r="J2" s="20"/>
      <c r="K2" s="296"/>
    </row>
    <row r="3" spans="1:15" s="7" customFormat="1" ht="15.75" customHeight="1">
      <c r="A3" s="358" t="s">
        <v>218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</row>
    <row r="4" spans="1:15" s="7" customFormat="1" ht="15.75" hidden="1">
      <c r="D4" s="299"/>
      <c r="E4" s="144"/>
      <c r="F4" s="144"/>
      <c r="G4" s="144"/>
      <c r="H4" s="144"/>
      <c r="I4" s="144"/>
      <c r="J4" s="346"/>
      <c r="K4" s="144"/>
      <c r="L4" s="349"/>
    </row>
    <row r="5" spans="1:15" s="348" customFormat="1" ht="288" customHeight="1">
      <c r="A5" s="338" t="s">
        <v>4</v>
      </c>
      <c r="B5" s="330" t="s">
        <v>14</v>
      </c>
      <c r="C5" s="330" t="s">
        <v>19</v>
      </c>
      <c r="D5" s="330" t="s">
        <v>217</v>
      </c>
      <c r="E5" s="330" t="s">
        <v>20</v>
      </c>
      <c r="F5" s="330" t="s">
        <v>210</v>
      </c>
      <c r="G5" s="347" t="s">
        <v>211</v>
      </c>
      <c r="H5" s="347" t="s">
        <v>41</v>
      </c>
      <c r="I5" s="347" t="s">
        <v>216</v>
      </c>
      <c r="J5" s="347" t="s">
        <v>212</v>
      </c>
      <c r="K5" s="347" t="s">
        <v>213</v>
      </c>
      <c r="L5" s="330" t="s">
        <v>214</v>
      </c>
      <c r="M5" s="330" t="s">
        <v>215</v>
      </c>
      <c r="N5" s="330" t="s">
        <v>22</v>
      </c>
      <c r="O5" s="330" t="s">
        <v>59</v>
      </c>
    </row>
    <row r="6" spans="1:15" s="348" customFormat="1" ht="18.75" customHeight="1">
      <c r="A6" s="357" t="s">
        <v>25</v>
      </c>
      <c r="B6" s="357" t="s">
        <v>25</v>
      </c>
      <c r="C6" s="357" t="s">
        <v>25</v>
      </c>
      <c r="D6" s="357" t="s">
        <v>25</v>
      </c>
      <c r="E6" s="357" t="s">
        <v>25</v>
      </c>
      <c r="F6" s="357" t="s">
        <v>25</v>
      </c>
      <c r="G6" s="357" t="s">
        <v>25</v>
      </c>
      <c r="H6" s="357" t="s">
        <v>25</v>
      </c>
      <c r="I6" s="357" t="s">
        <v>25</v>
      </c>
      <c r="J6" s="357" t="s">
        <v>25</v>
      </c>
      <c r="K6" s="357" t="s">
        <v>25</v>
      </c>
      <c r="L6" s="357" t="s">
        <v>25</v>
      </c>
      <c r="M6" s="357" t="s">
        <v>25</v>
      </c>
      <c r="N6" s="357" t="s">
        <v>25</v>
      </c>
      <c r="O6" s="357" t="s">
        <v>25</v>
      </c>
    </row>
    <row r="7" spans="1:15" s="7" customFormat="1" ht="15.75"/>
    <row r="8" spans="1:15" s="7" customFormat="1" ht="15.75"/>
    <row r="9" spans="1:15" s="7" customFormat="1" ht="15.75"/>
    <row r="10" spans="1:15" s="7" customFormat="1" ht="15.75" customHeight="1">
      <c r="A10" s="508"/>
      <c r="B10" s="508"/>
      <c r="C10" s="508"/>
      <c r="D10" s="508"/>
      <c r="N10" s="509"/>
      <c r="O10" s="509"/>
    </row>
    <row r="11" spans="1:15" s="7" customFormat="1" ht="15" customHeight="1">
      <c r="A11" s="508"/>
      <c r="B11" s="508"/>
      <c r="C11" s="508"/>
      <c r="D11" s="508"/>
      <c r="E11" s="298"/>
      <c r="N11" s="509"/>
      <c r="O11" s="509"/>
    </row>
    <row r="12" spans="1:15" s="7" customFormat="1" ht="15.75" customHeight="1">
      <c r="A12" s="508"/>
      <c r="B12" s="508"/>
      <c r="C12" s="508"/>
      <c r="D12" s="508"/>
      <c r="E12" s="298"/>
      <c r="F12" s="300"/>
      <c r="N12" s="509"/>
      <c r="O12" s="509"/>
    </row>
  </sheetData>
  <mergeCells count="4">
    <mergeCell ref="G2:I2"/>
    <mergeCell ref="A10:D12"/>
    <mergeCell ref="N10:O12"/>
    <mergeCell ref="M1:O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2"/>
  <sheetViews>
    <sheetView topLeftCell="A2" zoomScale="80" zoomScaleNormal="80" workbookViewId="0">
      <selection activeCell="A2" sqref="A2:H2"/>
    </sheetView>
  </sheetViews>
  <sheetFormatPr defaultRowHeight="15"/>
  <cols>
    <col min="2" max="2" width="22.140625" customWidth="1"/>
    <col min="3" max="3" width="30.42578125" customWidth="1"/>
    <col min="4" max="4" width="24.140625" customWidth="1"/>
    <col min="5" max="5" width="27.85546875" customWidth="1"/>
    <col min="6" max="6" width="29.42578125" customWidth="1"/>
    <col min="7" max="7" width="21.28515625" customWidth="1"/>
    <col min="8" max="8" width="22.28515625" customWidth="1"/>
    <col min="9" max="9" width="4" hidden="1" customWidth="1"/>
  </cols>
  <sheetData>
    <row r="1" spans="1:19" ht="15.75" customHeight="1">
      <c r="B1" s="15"/>
      <c r="C1" s="15"/>
      <c r="D1" s="15"/>
      <c r="E1" s="15"/>
      <c r="F1" s="328"/>
      <c r="G1" s="480"/>
      <c r="H1" s="480"/>
      <c r="I1" s="480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5.75" customHeight="1">
      <c r="A2" s="510" t="s">
        <v>192</v>
      </c>
      <c r="B2" s="510"/>
      <c r="C2" s="510"/>
      <c r="D2" s="510"/>
      <c r="E2" s="510"/>
      <c r="F2" s="510"/>
      <c r="G2" s="510"/>
      <c r="H2" s="510"/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337" customFormat="1" ht="39" customHeight="1">
      <c r="A3" s="513" t="s">
        <v>229</v>
      </c>
      <c r="B3" s="513"/>
      <c r="C3" s="513"/>
      <c r="D3" s="513"/>
      <c r="E3" s="513"/>
      <c r="F3" s="513"/>
      <c r="G3" s="513"/>
      <c r="H3" s="513"/>
      <c r="I3" s="345"/>
      <c r="J3" s="336"/>
      <c r="K3" s="336"/>
      <c r="L3" s="336"/>
      <c r="M3" s="336"/>
      <c r="N3" s="336"/>
      <c r="O3" s="336"/>
      <c r="P3" s="336"/>
      <c r="Q3" s="336"/>
      <c r="R3" s="336"/>
      <c r="S3" s="336"/>
    </row>
    <row r="4" spans="1:19" s="337" customFormat="1" ht="15.75" hidden="1"/>
    <row r="5" spans="1:19" s="337" customFormat="1" ht="204.75" customHeight="1">
      <c r="A5" s="481" t="s">
        <v>39</v>
      </c>
      <c r="B5" s="483"/>
      <c r="C5" s="332" t="s">
        <v>40</v>
      </c>
      <c r="D5" s="332" t="s">
        <v>41</v>
      </c>
      <c r="E5" s="332" t="s">
        <v>42</v>
      </c>
      <c r="F5" s="332" t="s">
        <v>43</v>
      </c>
      <c r="G5" s="335" t="s">
        <v>22</v>
      </c>
      <c r="H5" s="335" t="s">
        <v>15</v>
      </c>
    </row>
    <row r="6" spans="1:19" s="337" customFormat="1" ht="15.75">
      <c r="A6" s="511" t="s">
        <v>24</v>
      </c>
      <c r="B6" s="512"/>
      <c r="C6" s="338" t="s">
        <v>24</v>
      </c>
      <c r="D6" s="338" t="s">
        <v>24</v>
      </c>
      <c r="E6" s="339" t="s">
        <v>24</v>
      </c>
      <c r="F6" s="339" t="s">
        <v>24</v>
      </c>
      <c r="G6" s="340" t="s">
        <v>24</v>
      </c>
      <c r="H6" s="340" t="s">
        <v>24</v>
      </c>
    </row>
    <row r="7" spans="1:19" s="337" customFormat="1" ht="15.75"/>
    <row r="8" spans="1:19" s="337" customFormat="1" ht="15.75"/>
    <row r="9" spans="1:19" s="337" customFormat="1" ht="15.75"/>
    <row r="10" spans="1:19" s="337" customFormat="1" ht="15.75" customHeight="1">
      <c r="A10" s="508"/>
      <c r="B10" s="508"/>
      <c r="C10" s="508"/>
      <c r="D10" s="508"/>
      <c r="E10" s="7"/>
      <c r="G10" s="509"/>
      <c r="H10" s="509"/>
    </row>
    <row r="11" spans="1:19" s="337" customFormat="1" ht="15" customHeight="1">
      <c r="A11" s="508"/>
      <c r="B11" s="508"/>
      <c r="C11" s="508"/>
      <c r="D11" s="508"/>
      <c r="E11" s="343"/>
      <c r="G11" s="509"/>
      <c r="H11" s="509"/>
    </row>
    <row r="12" spans="1:19" s="337" customFormat="1" ht="15.75" customHeight="1">
      <c r="A12" s="508"/>
      <c r="B12" s="508"/>
      <c r="C12" s="508"/>
      <c r="D12" s="508"/>
      <c r="E12" s="343"/>
      <c r="F12" s="300"/>
      <c r="G12" s="509"/>
      <c r="H12" s="509"/>
    </row>
  </sheetData>
  <mergeCells count="7">
    <mergeCell ref="A10:D12"/>
    <mergeCell ref="G10:H12"/>
    <mergeCell ref="A2:H2"/>
    <mergeCell ref="G1:I1"/>
    <mergeCell ref="A5:B5"/>
    <mergeCell ref="A6:B6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3"/>
  <sheetViews>
    <sheetView topLeftCell="A5" zoomScale="80" zoomScaleNormal="80" workbookViewId="0">
      <selection activeCell="F26" sqref="F26"/>
    </sheetView>
  </sheetViews>
  <sheetFormatPr defaultRowHeight="15"/>
  <cols>
    <col min="2" max="2" width="17.85546875" customWidth="1"/>
    <col min="3" max="3" width="30.5703125" customWidth="1"/>
    <col min="4" max="4" width="23" customWidth="1"/>
    <col min="5" max="5" width="24.5703125" customWidth="1"/>
    <col min="6" max="6" width="21.28515625" customWidth="1"/>
    <col min="7" max="7" width="24.7109375" customWidth="1"/>
    <col min="8" max="8" width="25.7109375" customWidth="1"/>
    <col min="9" max="9" width="9.140625" hidden="1" customWidth="1"/>
  </cols>
  <sheetData>
    <row r="1" spans="1:19" ht="21" customHeight="1">
      <c r="B1" s="15"/>
      <c r="C1" s="15"/>
      <c r="D1" s="15"/>
      <c r="E1" s="15"/>
      <c r="F1" s="328"/>
      <c r="G1" s="480"/>
      <c r="H1" s="480"/>
      <c r="I1" s="480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8.75" customHeight="1">
      <c r="B2" s="15"/>
      <c r="C2" s="15"/>
      <c r="D2" s="15" t="s">
        <v>192</v>
      </c>
      <c r="E2" s="15"/>
      <c r="F2" s="2"/>
      <c r="G2" s="49"/>
      <c r="H2" s="49"/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36.75" customHeight="1">
      <c r="A3" s="513" t="s">
        <v>230</v>
      </c>
      <c r="B3" s="513"/>
      <c r="C3" s="513"/>
      <c r="D3" s="513"/>
      <c r="E3" s="513"/>
      <c r="F3" s="513"/>
      <c r="G3" s="513"/>
      <c r="H3" s="513"/>
      <c r="I3" s="18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3" hidden="1" customHeight="1">
      <c r="B4" s="19"/>
      <c r="C4" s="19"/>
      <c r="D4" s="19"/>
      <c r="E4" s="19"/>
      <c r="F4" s="19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s="337" customFormat="1" ht="186" customHeight="1">
      <c r="A5" s="481" t="s">
        <v>44</v>
      </c>
      <c r="B5" s="483"/>
      <c r="C5" s="332" t="s">
        <v>45</v>
      </c>
      <c r="D5" s="332" t="s">
        <v>41</v>
      </c>
      <c r="E5" s="332" t="s">
        <v>42</v>
      </c>
      <c r="F5" s="332" t="s">
        <v>43</v>
      </c>
      <c r="G5" s="335" t="s">
        <v>22</v>
      </c>
      <c r="H5" s="335" t="s">
        <v>15</v>
      </c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</row>
    <row r="6" spans="1:19" s="337" customFormat="1" ht="35.25" customHeight="1">
      <c r="A6" s="511" t="s">
        <v>24</v>
      </c>
      <c r="B6" s="512"/>
      <c r="C6" s="338" t="s">
        <v>24</v>
      </c>
      <c r="D6" s="338" t="s">
        <v>24</v>
      </c>
      <c r="E6" s="339" t="s">
        <v>24</v>
      </c>
      <c r="F6" s="339" t="s">
        <v>24</v>
      </c>
      <c r="G6" s="340" t="s">
        <v>24</v>
      </c>
      <c r="H6" s="340" t="s">
        <v>24</v>
      </c>
    </row>
    <row r="7" spans="1:19" s="337" customFormat="1" ht="15.75">
      <c r="A7" s="296"/>
      <c r="B7" s="296"/>
      <c r="C7" s="297"/>
      <c r="D7" s="297"/>
      <c r="E7" s="296"/>
      <c r="F7" s="296"/>
      <c r="G7" s="341"/>
      <c r="H7" s="341"/>
    </row>
    <row r="8" spans="1:19" s="337" customFormat="1" ht="15.75">
      <c r="B8" s="342"/>
      <c r="C8" s="342"/>
      <c r="D8" s="342"/>
      <c r="E8" s="343"/>
    </row>
    <row r="9" spans="1:19" s="337" customFormat="1" ht="15.75">
      <c r="B9" s="342"/>
      <c r="C9" s="342"/>
      <c r="D9" s="342"/>
      <c r="E9" s="344"/>
    </row>
    <row r="10" spans="1:19" s="337" customFormat="1" ht="15.75" customHeight="1">
      <c r="A10" s="508"/>
      <c r="B10" s="508"/>
      <c r="C10" s="508"/>
      <c r="D10" s="508"/>
      <c r="E10" s="7"/>
      <c r="G10" s="509"/>
      <c r="H10" s="509"/>
    </row>
    <row r="11" spans="1:19" s="337" customFormat="1" ht="15" customHeight="1">
      <c r="A11" s="508"/>
      <c r="B11" s="508"/>
      <c r="C11" s="508"/>
      <c r="D11" s="508"/>
      <c r="E11" s="343"/>
      <c r="G11" s="509"/>
      <c r="H11" s="509"/>
    </row>
    <row r="12" spans="1:19" s="337" customFormat="1" ht="15.75" customHeight="1">
      <c r="A12" s="508"/>
      <c r="B12" s="508"/>
      <c r="C12" s="508"/>
      <c r="D12" s="508"/>
      <c r="E12" s="343"/>
      <c r="F12" s="300"/>
      <c r="G12" s="509"/>
      <c r="H12" s="509"/>
    </row>
    <row r="13" spans="1:19" s="337" customFormat="1" ht="15.75"/>
  </sheetData>
  <mergeCells count="6">
    <mergeCell ref="G1:I1"/>
    <mergeCell ref="A3:H3"/>
    <mergeCell ref="A5:B5"/>
    <mergeCell ref="A6:B6"/>
    <mergeCell ref="A10:D12"/>
    <mergeCell ref="G10:H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opLeftCell="B7" zoomScale="85" zoomScaleNormal="85" workbookViewId="0">
      <selection activeCell="I35" sqref="I35"/>
    </sheetView>
  </sheetViews>
  <sheetFormatPr defaultRowHeight="15"/>
  <cols>
    <col min="1" max="1" width="18.140625" style="45" customWidth="1"/>
    <col min="2" max="2" width="50.5703125" style="45" customWidth="1"/>
    <col min="3" max="3" width="30.28515625" style="45" customWidth="1"/>
    <col min="4" max="4" width="15.42578125" style="143" customWidth="1"/>
    <col min="5" max="5" width="20.42578125" style="45" customWidth="1"/>
    <col min="6" max="6" width="35.42578125" style="45" customWidth="1"/>
    <col min="7" max="7" width="16.85546875" style="45" customWidth="1"/>
    <col min="8" max="8" width="35.7109375" style="45" customWidth="1"/>
    <col min="9" max="9" width="40.5703125" style="45" customWidth="1"/>
    <col min="10" max="10" width="27.7109375" style="45" customWidth="1"/>
    <col min="11" max="11" width="32.140625" style="45" customWidth="1"/>
    <col min="12" max="12" width="21.28515625" style="45" customWidth="1"/>
    <col min="13" max="16384" width="9.140625" style="45"/>
  </cols>
  <sheetData>
    <row r="1" spans="1:18" s="43" customFormat="1" ht="3.75" customHeight="1">
      <c r="A1" s="132"/>
      <c r="B1" s="132"/>
      <c r="C1" s="132"/>
      <c r="D1" s="159"/>
      <c r="H1" s="133"/>
      <c r="I1" s="131"/>
      <c r="J1" s="131"/>
      <c r="K1" s="329"/>
      <c r="L1" s="497"/>
      <c r="M1" s="497"/>
      <c r="N1" s="497"/>
      <c r="O1" s="497"/>
      <c r="P1" s="497"/>
      <c r="Q1" s="131"/>
      <c r="R1" s="131"/>
    </row>
    <row r="2" spans="1:18" ht="3" customHeight="1">
      <c r="A2" s="139"/>
      <c r="B2" s="46"/>
      <c r="C2" s="46"/>
      <c r="D2" s="160"/>
      <c r="E2" s="48"/>
      <c r="F2" s="136"/>
      <c r="G2" s="136"/>
    </row>
    <row r="3" spans="1:18" ht="15" customHeight="1">
      <c r="A3" s="139"/>
      <c r="B3" s="46"/>
      <c r="C3" s="46"/>
      <c r="D3" s="160"/>
      <c r="E3" s="142" t="s">
        <v>192</v>
      </c>
      <c r="F3" s="136"/>
      <c r="G3" s="136"/>
    </row>
    <row r="4" spans="1:18" customFormat="1" ht="26.25" customHeight="1">
      <c r="A4" s="148" t="s">
        <v>233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</row>
    <row r="5" spans="1:18" customFormat="1" hidden="1">
      <c r="A5" s="514"/>
      <c r="B5" s="514"/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5"/>
    </row>
    <row r="6" spans="1:18" s="334" customFormat="1" ht="409.5" customHeight="1">
      <c r="A6" s="330" t="s">
        <v>50</v>
      </c>
      <c r="B6" s="330" t="s">
        <v>219</v>
      </c>
      <c r="C6" s="330" t="s">
        <v>52</v>
      </c>
      <c r="D6" s="331" t="s">
        <v>220</v>
      </c>
      <c r="E6" s="330" t="s">
        <v>221</v>
      </c>
      <c r="F6" s="330" t="s">
        <v>41</v>
      </c>
      <c r="G6" s="330" t="s">
        <v>54</v>
      </c>
      <c r="H6" s="332" t="s">
        <v>57</v>
      </c>
      <c r="I6" s="330" t="s">
        <v>55</v>
      </c>
      <c r="J6" s="330" t="s">
        <v>56</v>
      </c>
      <c r="K6" s="332" t="s">
        <v>75</v>
      </c>
      <c r="L6" s="333" t="s">
        <v>21</v>
      </c>
      <c r="M6" s="333" t="s">
        <v>36</v>
      </c>
      <c r="N6" s="66" t="s">
        <v>58</v>
      </c>
      <c r="O6" s="330" t="s">
        <v>76</v>
      </c>
      <c r="P6" s="330" t="s">
        <v>59</v>
      </c>
    </row>
    <row r="7" spans="1:18" customFormat="1">
      <c r="A7" s="180" t="s">
        <v>60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1"/>
    </row>
    <row r="8" spans="1:18" customFormat="1" ht="18.75">
      <c r="A8" s="295" t="s">
        <v>178</v>
      </c>
      <c r="B8" s="182"/>
      <c r="C8" s="182"/>
      <c r="D8" s="183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4"/>
    </row>
    <row r="9" spans="1:18" s="218" customFormat="1" ht="150">
      <c r="A9" s="280" t="s">
        <v>179</v>
      </c>
      <c r="B9" s="438" t="s">
        <v>561</v>
      </c>
      <c r="C9" s="186" t="s">
        <v>25</v>
      </c>
      <c r="D9" s="281" t="s">
        <v>24</v>
      </c>
      <c r="E9" s="195" t="s">
        <v>633</v>
      </c>
      <c r="F9" s="438" t="s">
        <v>560</v>
      </c>
      <c r="G9" s="282"/>
      <c r="H9" s="465" t="s">
        <v>624</v>
      </c>
      <c r="I9" s="276" t="s">
        <v>587</v>
      </c>
      <c r="J9" s="276" t="s">
        <v>24</v>
      </c>
      <c r="K9" s="276" t="s">
        <v>24</v>
      </c>
      <c r="L9" s="283">
        <v>734309.96</v>
      </c>
      <c r="M9" s="276" t="s">
        <v>24</v>
      </c>
      <c r="N9" s="276" t="s">
        <v>24</v>
      </c>
      <c r="O9" s="276" t="s">
        <v>24</v>
      </c>
      <c r="P9" s="195" t="s">
        <v>110</v>
      </c>
    </row>
    <row r="10" spans="1:18" s="218" customFormat="1" ht="262.5">
      <c r="A10" s="280" t="s">
        <v>180</v>
      </c>
      <c r="B10" s="438" t="s">
        <v>562</v>
      </c>
      <c r="C10" s="186" t="s">
        <v>25</v>
      </c>
      <c r="D10" s="222" t="s">
        <v>25</v>
      </c>
      <c r="E10" s="195" t="s">
        <v>634</v>
      </c>
      <c r="F10" s="438" t="s">
        <v>560</v>
      </c>
      <c r="G10" s="282" t="s">
        <v>110</v>
      </c>
      <c r="H10" s="465" t="s">
        <v>623</v>
      </c>
      <c r="I10" s="195" t="s">
        <v>587</v>
      </c>
      <c r="J10" s="195" t="s">
        <v>24</v>
      </c>
      <c r="K10" s="195"/>
      <c r="L10" s="283">
        <v>213508.5</v>
      </c>
      <c r="M10" s="276" t="s">
        <v>24</v>
      </c>
      <c r="N10" s="276" t="s">
        <v>24</v>
      </c>
      <c r="O10" s="276" t="s">
        <v>24</v>
      </c>
      <c r="P10" s="195" t="s">
        <v>25</v>
      </c>
    </row>
    <row r="11" spans="1:18" s="218" customFormat="1" ht="243.75">
      <c r="A11" s="280" t="s">
        <v>181</v>
      </c>
      <c r="B11" s="195" t="s">
        <v>625</v>
      </c>
      <c r="C11" s="186" t="s">
        <v>25</v>
      </c>
      <c r="D11" s="222" t="s">
        <v>25</v>
      </c>
      <c r="E11" s="195" t="s">
        <v>47</v>
      </c>
      <c r="F11" s="439" t="s">
        <v>560</v>
      </c>
      <c r="G11" s="282" t="s">
        <v>110</v>
      </c>
      <c r="H11" s="466" t="s">
        <v>630</v>
      </c>
      <c r="I11" s="467" t="s">
        <v>587</v>
      </c>
      <c r="J11" s="284"/>
      <c r="K11" s="195"/>
      <c r="L11" s="285" t="s">
        <v>631</v>
      </c>
      <c r="M11" s="276" t="s">
        <v>24</v>
      </c>
      <c r="N11" s="276" t="s">
        <v>24</v>
      </c>
      <c r="O11" s="276" t="s">
        <v>24</v>
      </c>
      <c r="P11" s="195" t="s">
        <v>25</v>
      </c>
    </row>
    <row r="12" spans="1:18" s="214" customFormat="1" ht="206.25">
      <c r="A12" s="280" t="s">
        <v>187</v>
      </c>
      <c r="B12" s="195" t="s">
        <v>589</v>
      </c>
      <c r="C12" s="276" t="s">
        <v>24</v>
      </c>
      <c r="D12" s="281" t="s">
        <v>24</v>
      </c>
      <c r="E12" s="195" t="s">
        <v>590</v>
      </c>
      <c r="F12" s="274" t="s">
        <v>560</v>
      </c>
      <c r="G12" s="282" t="s">
        <v>110</v>
      </c>
      <c r="H12" s="195" t="s">
        <v>632</v>
      </c>
      <c r="I12" s="439" t="s">
        <v>592</v>
      </c>
      <c r="J12" s="284"/>
      <c r="K12" s="195"/>
      <c r="L12" s="285">
        <v>287900</v>
      </c>
      <c r="M12" s="275" t="s">
        <v>24</v>
      </c>
      <c r="N12" s="276" t="s">
        <v>24</v>
      </c>
      <c r="O12" s="276" t="s">
        <v>24</v>
      </c>
      <c r="P12" s="196" t="s">
        <v>24</v>
      </c>
    </row>
    <row r="13" spans="1:18" s="214" customFormat="1" ht="150">
      <c r="A13" s="280" t="s">
        <v>188</v>
      </c>
      <c r="B13" s="195" t="s">
        <v>591</v>
      </c>
      <c r="C13" s="276" t="s">
        <v>24</v>
      </c>
      <c r="D13" s="281" t="s">
        <v>24</v>
      </c>
      <c r="E13" s="195" t="s">
        <v>48</v>
      </c>
      <c r="F13" s="274" t="s">
        <v>560</v>
      </c>
      <c r="G13" s="282" t="s">
        <v>110</v>
      </c>
      <c r="H13" s="195"/>
      <c r="I13" s="439" t="s">
        <v>560</v>
      </c>
      <c r="J13" s="284"/>
      <c r="K13" s="471"/>
      <c r="L13" s="285">
        <v>16200</v>
      </c>
      <c r="M13" s="275" t="s">
        <v>24</v>
      </c>
      <c r="N13" s="276" t="s">
        <v>24</v>
      </c>
      <c r="O13" s="276" t="s">
        <v>24</v>
      </c>
      <c r="P13" s="196" t="s">
        <v>24</v>
      </c>
    </row>
    <row r="14" spans="1:18" s="214" customFormat="1" ht="150" customHeight="1">
      <c r="A14" s="280" t="s">
        <v>189</v>
      </c>
      <c r="B14" s="195" t="s">
        <v>586</v>
      </c>
      <c r="C14" s="276" t="s">
        <v>24</v>
      </c>
      <c r="D14" s="281" t="s">
        <v>24</v>
      </c>
      <c r="E14" s="195" t="s">
        <v>47</v>
      </c>
      <c r="F14" s="274" t="s">
        <v>560</v>
      </c>
      <c r="G14" s="282" t="s">
        <v>110</v>
      </c>
      <c r="H14" s="195"/>
      <c r="I14" s="443" t="s">
        <v>560</v>
      </c>
      <c r="J14" s="284"/>
      <c r="K14" s="195"/>
      <c r="L14" s="285">
        <v>33746.089999999997</v>
      </c>
      <c r="M14" s="275" t="s">
        <v>24</v>
      </c>
      <c r="N14" s="275" t="s">
        <v>24</v>
      </c>
      <c r="O14" s="275" t="s">
        <v>24</v>
      </c>
      <c r="P14" s="275" t="s">
        <v>24</v>
      </c>
    </row>
    <row r="15" spans="1:18" s="214" customFormat="1" ht="150">
      <c r="A15" s="280" t="s">
        <v>190</v>
      </c>
      <c r="B15" s="195" t="s">
        <v>588</v>
      </c>
      <c r="C15" s="273" t="s">
        <v>24</v>
      </c>
      <c r="D15" s="286" t="s">
        <v>24</v>
      </c>
      <c r="E15" s="195" t="s">
        <v>47</v>
      </c>
      <c r="F15" s="274" t="s">
        <v>587</v>
      </c>
      <c r="G15" s="282" t="s">
        <v>110</v>
      </c>
      <c r="H15" s="195"/>
      <c r="I15" s="234" t="s">
        <v>560</v>
      </c>
      <c r="J15" s="195"/>
      <c r="K15" s="195"/>
      <c r="L15" s="227">
        <v>33746.089999999997</v>
      </c>
      <c r="M15" s="287" t="s">
        <v>24</v>
      </c>
      <c r="N15" s="195" t="s">
        <v>24</v>
      </c>
      <c r="O15" s="196" t="s">
        <v>24</v>
      </c>
      <c r="P15" s="196" t="s">
        <v>24</v>
      </c>
    </row>
    <row r="16" spans="1:18" s="214" customFormat="1" ht="18.75">
      <c r="A16" s="516"/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8"/>
    </row>
    <row r="17" spans="1:16" s="214" customFormat="1" ht="18.75">
      <c r="A17" s="222"/>
      <c r="B17" s="186"/>
      <c r="C17" s="186" t="s">
        <v>24</v>
      </c>
      <c r="D17" s="220" t="s">
        <v>25</v>
      </c>
      <c r="E17" s="198" t="s">
        <v>25</v>
      </c>
      <c r="F17" s="186"/>
      <c r="G17" s="198"/>
      <c r="H17" s="198"/>
      <c r="I17" s="198"/>
      <c r="J17" s="198"/>
      <c r="K17" s="198"/>
      <c r="L17" s="283"/>
      <c r="M17" s="192" t="s">
        <v>25</v>
      </c>
      <c r="N17" s="186" t="s">
        <v>25</v>
      </c>
      <c r="O17" s="186" t="s">
        <v>25</v>
      </c>
      <c r="P17" s="185" t="s">
        <v>24</v>
      </c>
    </row>
    <row r="18" spans="1:16" s="214" customFormat="1" ht="164.25" customHeight="1">
      <c r="A18" s="222" t="s">
        <v>594</v>
      </c>
      <c r="B18" s="222" t="s">
        <v>610</v>
      </c>
      <c r="C18" s="222" t="s">
        <v>24</v>
      </c>
      <c r="D18" s="288" t="s">
        <v>24</v>
      </c>
      <c r="E18" s="220" t="s">
        <v>609</v>
      </c>
      <c r="F18" s="293" t="s">
        <v>587</v>
      </c>
      <c r="G18" s="222" t="s">
        <v>110</v>
      </c>
      <c r="H18" s="222"/>
      <c r="I18" s="390" t="s">
        <v>560</v>
      </c>
      <c r="J18" s="198"/>
      <c r="K18" s="390" t="s">
        <v>608</v>
      </c>
      <c r="L18" s="283">
        <v>21940</v>
      </c>
      <c r="M18" s="192" t="s">
        <v>25</v>
      </c>
      <c r="N18" s="186" t="s">
        <v>25</v>
      </c>
      <c r="O18" s="186" t="s">
        <v>25</v>
      </c>
      <c r="P18" s="185" t="s">
        <v>24</v>
      </c>
    </row>
    <row r="19" spans="1:16" s="214" customFormat="1" ht="153.75" customHeight="1">
      <c r="A19" s="222" t="s">
        <v>595</v>
      </c>
      <c r="B19" s="222" t="s">
        <v>626</v>
      </c>
      <c r="C19" s="222" t="s">
        <v>24</v>
      </c>
      <c r="D19" s="288" t="s">
        <v>24</v>
      </c>
      <c r="E19" s="220" t="s">
        <v>627</v>
      </c>
      <c r="F19" s="293" t="s">
        <v>587</v>
      </c>
      <c r="G19" s="222" t="s">
        <v>110</v>
      </c>
      <c r="H19" s="222"/>
      <c r="I19" s="390" t="s">
        <v>587</v>
      </c>
      <c r="J19" s="198"/>
      <c r="K19" s="198"/>
      <c r="L19" s="283">
        <v>21045</v>
      </c>
      <c r="M19" s="192" t="s">
        <v>25</v>
      </c>
      <c r="N19" s="186" t="s">
        <v>25</v>
      </c>
      <c r="O19" s="186" t="s">
        <v>25</v>
      </c>
      <c r="P19" s="185" t="s">
        <v>24</v>
      </c>
    </row>
    <row r="20" spans="1:16" s="218" customFormat="1" ht="167.25" customHeight="1">
      <c r="A20" s="222" t="s">
        <v>596</v>
      </c>
      <c r="B20" s="280" t="s">
        <v>628</v>
      </c>
      <c r="C20" s="280" t="s">
        <v>24</v>
      </c>
      <c r="D20" s="290" t="s">
        <v>24</v>
      </c>
      <c r="E20" s="291" t="s">
        <v>635</v>
      </c>
      <c r="F20" s="292" t="s">
        <v>587</v>
      </c>
      <c r="G20" s="280" t="s">
        <v>110</v>
      </c>
      <c r="H20" s="280"/>
      <c r="I20" s="390" t="s">
        <v>587</v>
      </c>
      <c r="J20" s="198"/>
      <c r="K20" s="198"/>
      <c r="L20" s="283" t="s">
        <v>629</v>
      </c>
      <c r="M20" s="192" t="s">
        <v>25</v>
      </c>
      <c r="N20" s="186" t="s">
        <v>25</v>
      </c>
      <c r="O20" s="186" t="s">
        <v>25</v>
      </c>
      <c r="P20" s="185" t="s">
        <v>24</v>
      </c>
    </row>
    <row r="21" spans="1:16" s="218" customFormat="1" ht="18.75">
      <c r="A21" s="222" t="s">
        <v>597</v>
      </c>
      <c r="B21" s="186"/>
      <c r="C21" s="186" t="s">
        <v>24</v>
      </c>
      <c r="D21" s="220" t="s">
        <v>25</v>
      </c>
      <c r="E21" s="198"/>
      <c r="F21" s="186"/>
      <c r="G21" s="198"/>
      <c r="H21" s="198"/>
      <c r="I21" s="222"/>
      <c r="J21" s="198"/>
      <c r="K21" s="198"/>
      <c r="L21" s="283"/>
      <c r="M21" s="192" t="s">
        <v>25</v>
      </c>
      <c r="N21" s="186" t="s">
        <v>25</v>
      </c>
      <c r="O21" s="186" t="s">
        <v>25</v>
      </c>
      <c r="P21" s="185" t="s">
        <v>24</v>
      </c>
    </row>
    <row r="22" spans="1:16" s="218" customFormat="1" ht="18.75">
      <c r="A22" s="222" t="s">
        <v>598</v>
      </c>
      <c r="B22" s="186"/>
      <c r="C22" s="186" t="s">
        <v>24</v>
      </c>
      <c r="D22" s="220" t="s">
        <v>25</v>
      </c>
      <c r="E22" s="198"/>
      <c r="F22" s="186"/>
      <c r="G22" s="198"/>
      <c r="H22" s="198"/>
      <c r="I22" s="222"/>
      <c r="J22" s="198"/>
      <c r="K22" s="198"/>
      <c r="L22" s="283"/>
      <c r="M22" s="192" t="s">
        <v>25</v>
      </c>
      <c r="N22" s="186" t="s">
        <v>25</v>
      </c>
      <c r="O22" s="186" t="s">
        <v>25</v>
      </c>
      <c r="P22" s="185" t="s">
        <v>24</v>
      </c>
    </row>
    <row r="23" spans="1:16" s="218" customFormat="1" ht="18.75">
      <c r="A23" s="222" t="s">
        <v>599</v>
      </c>
      <c r="B23" s="186"/>
      <c r="C23" s="186" t="s">
        <v>24</v>
      </c>
      <c r="D23" s="220" t="s">
        <v>25</v>
      </c>
      <c r="E23" s="198"/>
      <c r="F23" s="186"/>
      <c r="G23" s="198"/>
      <c r="H23" s="198"/>
      <c r="I23" s="280"/>
      <c r="J23" s="198"/>
      <c r="K23" s="198"/>
      <c r="L23" s="283"/>
      <c r="M23" s="192" t="s">
        <v>25</v>
      </c>
      <c r="N23" s="186" t="s">
        <v>25</v>
      </c>
      <c r="O23" s="186" t="s">
        <v>25</v>
      </c>
      <c r="P23" s="185" t="s">
        <v>24</v>
      </c>
    </row>
    <row r="24" spans="1:16" s="218" customFormat="1" ht="18.75">
      <c r="A24" s="222" t="s">
        <v>600</v>
      </c>
      <c r="B24" s="186"/>
      <c r="C24" s="186" t="s">
        <v>24</v>
      </c>
      <c r="D24" s="220" t="s">
        <v>25</v>
      </c>
      <c r="E24" s="198"/>
      <c r="F24" s="186"/>
      <c r="G24" s="198"/>
      <c r="H24" s="198"/>
      <c r="I24" s="198"/>
      <c r="J24" s="198"/>
      <c r="K24" s="198"/>
      <c r="L24" s="283"/>
      <c r="M24" s="192" t="s">
        <v>25</v>
      </c>
      <c r="N24" s="186" t="s">
        <v>25</v>
      </c>
      <c r="O24" s="186" t="s">
        <v>25</v>
      </c>
      <c r="P24" s="185" t="s">
        <v>24</v>
      </c>
    </row>
    <row r="25" spans="1:16" s="193" customFormat="1" ht="18.75">
      <c r="A25" s="222" t="s">
        <v>191</v>
      </c>
      <c r="B25" s="294"/>
      <c r="C25" s="294"/>
      <c r="D25" s="294"/>
      <c r="E25" s="294"/>
      <c r="F25" s="294"/>
      <c r="G25" s="294"/>
      <c r="H25" s="294"/>
      <c r="I25" s="198"/>
      <c r="J25" s="198"/>
      <c r="K25" s="198"/>
      <c r="L25" s="283"/>
      <c r="M25" s="192" t="s">
        <v>25</v>
      </c>
      <c r="N25" s="186" t="s">
        <v>25</v>
      </c>
      <c r="O25" s="186" t="s">
        <v>25</v>
      </c>
      <c r="P25" s="185" t="s">
        <v>24</v>
      </c>
    </row>
  </sheetData>
  <autoFilter ref="A6:P90"/>
  <mergeCells count="3">
    <mergeCell ref="L1:P1"/>
    <mergeCell ref="A5:P5"/>
    <mergeCell ref="A16:P16"/>
  </mergeCells>
  <phoneticPr fontId="30" type="noConversion"/>
  <pageMargins left="0.31496062992125984" right="0.11811023622047245" top="0.35433070866141736" bottom="0.15748031496062992" header="0.31496062992125984" footer="0.31496062992125984"/>
  <pageSetup paperSize="9" scale="36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selection activeCell="G4" sqref="G4"/>
    </sheetView>
  </sheetViews>
  <sheetFormatPr defaultRowHeight="15"/>
  <cols>
    <col min="1" max="1" width="16.28515625" customWidth="1"/>
    <col min="2" max="2" width="17.5703125" customWidth="1"/>
    <col min="3" max="3" width="9.7109375" customWidth="1"/>
    <col min="4" max="4" width="94.42578125" customWidth="1"/>
    <col min="5" max="5" width="19" customWidth="1"/>
    <col min="6" max="6" width="26.42578125" customWidth="1"/>
    <col min="7" max="7" width="21.5703125" customWidth="1"/>
    <col min="8" max="8" width="12.5703125" customWidth="1"/>
    <col min="9" max="9" width="11.7109375" customWidth="1"/>
    <col min="10" max="10" width="10.140625" customWidth="1"/>
    <col min="11" max="11" width="9.140625" hidden="1" customWidth="1"/>
  </cols>
  <sheetData>
    <row r="1" spans="1:18" ht="6.75" customHeight="1">
      <c r="G1" s="480"/>
      <c r="H1" s="480"/>
      <c r="I1" s="480"/>
      <c r="J1" s="480"/>
      <c r="K1" s="480"/>
      <c r="L1" s="147"/>
      <c r="M1" s="147"/>
      <c r="N1" s="150"/>
      <c r="O1" s="151"/>
      <c r="P1" s="519"/>
      <c r="Q1" s="520"/>
      <c r="R1" s="520"/>
    </row>
    <row r="2" spans="1:18" ht="36.75" hidden="1" customHeight="1">
      <c r="D2" s="145"/>
      <c r="E2" s="146"/>
      <c r="F2" s="146"/>
      <c r="K2" s="147"/>
      <c r="L2" s="147"/>
      <c r="M2" s="147"/>
      <c r="N2" s="150"/>
      <c r="O2" s="151"/>
      <c r="P2" s="152"/>
      <c r="Q2" s="153"/>
      <c r="R2" s="153"/>
    </row>
    <row r="3" spans="1:18" ht="18.75" customHeight="1">
      <c r="A3" s="156" t="s">
        <v>192</v>
      </c>
      <c r="B3" s="156"/>
      <c r="C3" s="156"/>
      <c r="D3" s="156"/>
      <c r="E3" s="156"/>
      <c r="F3" s="156"/>
      <c r="G3" s="156"/>
      <c r="H3" s="156"/>
      <c r="I3" s="156"/>
      <c r="J3" s="156"/>
      <c r="K3" s="147"/>
      <c r="L3" s="147"/>
      <c r="M3" s="147"/>
      <c r="N3" s="150"/>
      <c r="O3" s="151"/>
      <c r="P3" s="152"/>
      <c r="Q3" s="153"/>
      <c r="R3" s="153"/>
    </row>
    <row r="4" spans="1:18" s="90" customFormat="1" ht="24.75" customHeight="1">
      <c r="A4" s="356" t="s">
        <v>228</v>
      </c>
      <c r="B4" s="356"/>
      <c r="C4" s="356"/>
      <c r="D4" s="356"/>
      <c r="E4" s="356"/>
      <c r="F4" s="356"/>
      <c r="G4" s="356" t="s">
        <v>601</v>
      </c>
      <c r="H4" s="356"/>
      <c r="I4" s="356"/>
      <c r="J4" s="356"/>
      <c r="K4" s="154"/>
      <c r="L4" s="154"/>
      <c r="M4" s="154"/>
      <c r="N4" s="154"/>
      <c r="O4" s="154"/>
      <c r="P4" s="154"/>
      <c r="Q4" s="154"/>
      <c r="R4" s="155"/>
    </row>
    <row r="5" spans="1:18" s="308" customFormat="1" ht="199.5" customHeight="1">
      <c r="A5" s="304" t="s">
        <v>193</v>
      </c>
      <c r="B5" s="305" t="s">
        <v>222</v>
      </c>
      <c r="C5" s="305" t="s">
        <v>223</v>
      </c>
      <c r="D5" s="305" t="s">
        <v>224</v>
      </c>
      <c r="E5" s="305" t="s">
        <v>225</v>
      </c>
      <c r="F5" s="306" t="s">
        <v>226</v>
      </c>
      <c r="G5" s="307" t="s">
        <v>227</v>
      </c>
      <c r="H5" s="157" t="s">
        <v>43</v>
      </c>
      <c r="I5" s="158" t="s">
        <v>22</v>
      </c>
      <c r="J5" s="158" t="s">
        <v>15</v>
      </c>
    </row>
    <row r="6" spans="1:18" s="90" customFormat="1" ht="375" customHeight="1">
      <c r="A6" s="313" t="s">
        <v>232</v>
      </c>
      <c r="B6" s="302"/>
      <c r="C6" s="309"/>
      <c r="D6" s="311"/>
      <c r="E6" s="310"/>
      <c r="F6" s="301"/>
      <c r="G6" s="303"/>
      <c r="H6" s="96"/>
      <c r="I6" s="96"/>
      <c r="J6" s="312"/>
    </row>
    <row r="7" spans="1:18" s="359" customFormat="1" ht="240.75" customHeight="1">
      <c r="A7" s="312">
        <v>2</v>
      </c>
      <c r="B7" s="312" t="s">
        <v>234</v>
      </c>
      <c r="C7" s="312"/>
      <c r="D7" s="311"/>
      <c r="E7" s="301"/>
      <c r="F7" s="301"/>
      <c r="G7" s="301"/>
      <c r="H7" s="312"/>
      <c r="I7" s="312"/>
      <c r="J7" s="312"/>
    </row>
    <row r="8" spans="1:18">
      <c r="D8" s="147"/>
    </row>
    <row r="9" spans="1:18" s="90" customFormat="1">
      <c r="D9" s="155"/>
    </row>
    <row r="10" spans="1:18" s="90" customFormat="1">
      <c r="D10" s="314"/>
    </row>
    <row r="11" spans="1:18" s="90" customFormat="1">
      <c r="D11" s="155"/>
      <c r="I11" s="521"/>
      <c r="J11" s="521"/>
    </row>
    <row r="12" spans="1:18">
      <c r="D12" s="147"/>
    </row>
    <row r="13" spans="1:18">
      <c r="D13" s="147"/>
    </row>
  </sheetData>
  <mergeCells count="3">
    <mergeCell ref="P1:R1"/>
    <mergeCell ref="I11:J11"/>
    <mergeCell ref="G1:K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28"/>
  <sheetViews>
    <sheetView zoomScale="80" zoomScaleNormal="80" zoomScalePageLayoutView="80" workbookViewId="0">
      <selection activeCell="D22" sqref="D22:D25"/>
    </sheetView>
  </sheetViews>
  <sheetFormatPr defaultRowHeight="15"/>
  <cols>
    <col min="2" max="2" width="57.85546875" customWidth="1"/>
    <col min="3" max="3" width="63.7109375" customWidth="1"/>
    <col min="4" max="4" width="48.28515625" customWidth="1"/>
    <col min="5" max="5" width="23.140625" customWidth="1"/>
    <col min="6" max="6" width="20" hidden="1" customWidth="1"/>
    <col min="7" max="7" width="25" hidden="1" customWidth="1"/>
    <col min="8" max="8" width="24.140625" hidden="1" customWidth="1"/>
    <col min="9" max="9" width="18.7109375" customWidth="1"/>
    <col min="10" max="10" width="34.5703125" customWidth="1"/>
    <col min="11" max="11" width="27.140625" customWidth="1"/>
    <col min="12" max="12" width="18.7109375" customWidth="1"/>
    <col min="13" max="13" width="27.5703125" customWidth="1"/>
    <col min="14" max="14" width="28" customWidth="1"/>
    <col min="15" max="15" width="17.42578125" customWidth="1"/>
    <col min="16" max="16" width="23.5703125" customWidth="1"/>
    <col min="17" max="17" width="15" customWidth="1"/>
    <col min="18" max="18" width="23" customWidth="1"/>
  </cols>
  <sheetData>
    <row r="1" spans="1:18" ht="4.5" customHeight="1">
      <c r="D1" s="480"/>
      <c r="E1" s="480"/>
      <c r="F1" s="480"/>
      <c r="G1" s="480"/>
      <c r="H1" s="480"/>
      <c r="K1" s="147"/>
      <c r="L1" s="147"/>
      <c r="M1" s="147"/>
      <c r="N1" s="150"/>
      <c r="O1" s="151"/>
      <c r="P1" s="519"/>
      <c r="Q1" s="520"/>
      <c r="R1" s="520"/>
    </row>
    <row r="2" spans="1:18" ht="36.75" hidden="1" customHeight="1">
      <c r="D2" s="137"/>
      <c r="E2" s="138"/>
      <c r="F2" s="138"/>
      <c r="K2" s="147"/>
      <c r="L2" s="147"/>
      <c r="M2" s="147"/>
      <c r="N2" s="150"/>
      <c r="O2" s="151"/>
      <c r="P2" s="152"/>
      <c r="Q2" s="153"/>
      <c r="R2" s="153"/>
    </row>
    <row r="3" spans="1:18" ht="18.75" customHeight="1">
      <c r="B3" s="510" t="s">
        <v>198</v>
      </c>
      <c r="C3" s="510"/>
      <c r="D3" s="510"/>
      <c r="E3" s="138"/>
      <c r="F3" s="138"/>
      <c r="K3" s="147"/>
      <c r="L3" s="147"/>
      <c r="M3" s="147"/>
      <c r="N3" s="150"/>
      <c r="O3" s="151"/>
      <c r="P3" s="152"/>
      <c r="Q3" s="153"/>
      <c r="R3" s="153"/>
    </row>
    <row r="4" spans="1:18" s="90" customFormat="1" ht="31.5" customHeight="1">
      <c r="A4" s="557" t="s">
        <v>231</v>
      </c>
      <c r="B4" s="557"/>
      <c r="C4" s="557"/>
      <c r="D4" s="557"/>
      <c r="E4" s="557"/>
      <c r="F4" s="140"/>
      <c r="G4" s="140"/>
      <c r="H4" s="140"/>
      <c r="I4" s="140"/>
      <c r="J4" s="140"/>
      <c r="K4" s="154"/>
      <c r="L4" s="154"/>
      <c r="M4" s="154"/>
      <c r="N4" s="154"/>
      <c r="O4" s="154"/>
      <c r="P4" s="154"/>
      <c r="Q4" s="154"/>
      <c r="R4" s="155"/>
    </row>
    <row r="5" spans="1:18" s="90" customFormat="1" ht="0.75" customHeight="1">
      <c r="A5" s="558"/>
      <c r="B5" s="558"/>
      <c r="C5" s="558"/>
      <c r="D5" s="558"/>
      <c r="E5" s="558"/>
      <c r="K5" s="155"/>
      <c r="L5" s="155"/>
      <c r="M5" s="155"/>
      <c r="N5" s="155"/>
      <c r="O5" s="155"/>
      <c r="P5" s="155"/>
      <c r="Q5" s="155"/>
      <c r="R5" s="155"/>
    </row>
    <row r="6" spans="1:18" s="7" customFormat="1" ht="63">
      <c r="A6" s="97" t="s">
        <v>193</v>
      </c>
      <c r="B6" s="339" t="s">
        <v>194</v>
      </c>
      <c r="C6" s="339" t="s">
        <v>195</v>
      </c>
      <c r="D6" s="339" t="s">
        <v>196</v>
      </c>
      <c r="E6" s="339" t="s">
        <v>197</v>
      </c>
    </row>
    <row r="7" spans="1:18" s="7" customFormat="1" ht="76.5" customHeight="1">
      <c r="A7" s="97">
        <v>1</v>
      </c>
      <c r="B7" s="350"/>
      <c r="C7" s="351"/>
      <c r="D7" s="352"/>
      <c r="E7" s="352"/>
    </row>
    <row r="8" spans="1:18" s="7" customFormat="1" ht="15.75">
      <c r="A8" s="97">
        <v>2</v>
      </c>
      <c r="B8" s="350"/>
      <c r="C8" s="351"/>
      <c r="D8" s="352"/>
      <c r="E8" s="352"/>
    </row>
    <row r="9" spans="1:18" s="7" customFormat="1" ht="15.75">
      <c r="A9" s="97">
        <v>3</v>
      </c>
      <c r="B9" s="350"/>
      <c r="C9" s="351"/>
      <c r="D9" s="352"/>
      <c r="E9" s="352"/>
    </row>
    <row r="10" spans="1:18" s="7" customFormat="1" ht="15.75">
      <c r="A10" s="97">
        <v>4</v>
      </c>
      <c r="B10" s="350"/>
      <c r="C10" s="353"/>
      <c r="D10" s="352"/>
      <c r="E10" s="352"/>
    </row>
    <row r="11" spans="1:18" s="7" customFormat="1" ht="15.75">
      <c r="A11" s="97">
        <v>5</v>
      </c>
      <c r="B11" s="350"/>
      <c r="C11" s="351"/>
      <c r="D11" s="352"/>
      <c r="E11" s="352"/>
    </row>
    <row r="12" spans="1:18" s="7" customFormat="1" ht="15.75">
      <c r="A12" s="97">
        <v>6</v>
      </c>
      <c r="B12" s="350"/>
      <c r="C12" s="351"/>
      <c r="D12" s="352"/>
      <c r="E12" s="352"/>
    </row>
    <row r="13" spans="1:18" s="7" customFormat="1" ht="15.75">
      <c r="A13" s="97">
        <v>7</v>
      </c>
      <c r="B13" s="350"/>
      <c r="C13" s="353"/>
      <c r="D13" s="352"/>
      <c r="E13" s="352"/>
    </row>
    <row r="14" spans="1:18" s="7" customFormat="1" ht="15.75">
      <c r="A14" s="97">
        <v>8</v>
      </c>
      <c r="B14" s="350"/>
      <c r="C14" s="351"/>
      <c r="D14" s="352"/>
      <c r="E14" s="352"/>
    </row>
    <row r="15" spans="1:18" s="7" customFormat="1" ht="15.75">
      <c r="A15" s="97">
        <v>9</v>
      </c>
      <c r="B15" s="350"/>
      <c r="C15" s="353"/>
      <c r="D15" s="352"/>
      <c r="E15" s="352"/>
    </row>
    <row r="16" spans="1:18" s="7" customFormat="1" ht="15.75">
      <c r="A16" s="97">
        <v>10</v>
      </c>
      <c r="B16" s="350"/>
      <c r="C16" s="353"/>
      <c r="D16" s="352"/>
      <c r="E16" s="352"/>
    </row>
    <row r="17" spans="1:5" s="7" customFormat="1" ht="15.75">
      <c r="A17" s="97">
        <v>11</v>
      </c>
      <c r="B17" s="350"/>
      <c r="C17" s="351"/>
      <c r="D17" s="354"/>
      <c r="E17" s="352"/>
    </row>
    <row r="18" spans="1:5" s="7" customFormat="1" ht="15.75">
      <c r="A18" s="97">
        <v>12</v>
      </c>
      <c r="B18" s="350"/>
      <c r="C18" s="353"/>
      <c r="D18" s="352"/>
      <c r="E18" s="352"/>
    </row>
    <row r="19" spans="1:5" s="7" customFormat="1" ht="15.75">
      <c r="A19" s="97">
        <v>13</v>
      </c>
      <c r="B19" s="350"/>
      <c r="C19" s="351"/>
      <c r="D19" s="352"/>
      <c r="E19" s="352"/>
    </row>
    <row r="20" spans="1:5" s="7" customFormat="1" ht="15.75"/>
    <row r="21" spans="1:5" s="7" customFormat="1" ht="15.75"/>
    <row r="22" spans="1:5" s="7" customFormat="1" ht="15.75"/>
    <row r="23" spans="1:5" s="7" customFormat="1" ht="7.5" customHeight="1"/>
    <row r="24" spans="1:5" s="7" customFormat="1" ht="15.75"/>
    <row r="25" spans="1:5" s="7" customFormat="1" ht="15.75"/>
    <row r="26" spans="1:5" s="7" customFormat="1" ht="15.75">
      <c r="E26" s="355"/>
    </row>
    <row r="302" spans="2:18" ht="15.75" customHeight="1">
      <c r="B302" s="88" t="s">
        <v>26</v>
      </c>
      <c r="C302" s="73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9" t="e">
        <f>SUM('п 1.2 раздел 1 зд, стр, соор'!#REF!)</f>
        <v>#REF!</v>
      </c>
      <c r="O302" s="59" t="e">
        <f>SUM('п 1.2 раздел 1 зд, стр, соор'!#REF!)</f>
        <v>#REF!</v>
      </c>
      <c r="P302" s="58"/>
      <c r="Q302" s="58"/>
      <c r="R302" s="58"/>
    </row>
    <row r="303" spans="2:18" ht="15" customHeight="1">
      <c r="B303" s="555" t="s">
        <v>67</v>
      </c>
      <c r="C303" s="556"/>
      <c r="D303" s="28"/>
      <c r="E303" s="32"/>
      <c r="F303" s="24"/>
      <c r="G303" s="24"/>
      <c r="H303" s="24"/>
      <c r="I303" s="35"/>
      <c r="J303" s="35"/>
      <c r="K303" s="35"/>
      <c r="L303" s="35"/>
      <c r="M303" s="35"/>
      <c r="N303" s="26" t="e">
        <f>#REF!+'п 1.2 раздел 1 зд, стр, соор'!#REF!+'п 1.2 раздел 1 зд, стр, соор'!#REF!+'п 1.2 раздел 1 зд, стр, соор'!#REF!+'п 1.2 раздел 1 зд, стр, соор'!#REF!+N302</f>
        <v>#REF!</v>
      </c>
      <c r="O303" s="26" t="e">
        <f>#REF!+'п 1.2 раздел 1 зд, стр, соор'!#REF!+'п 1.2 раздел 1 зд, стр, соор'!#REF!+'п 1.2 раздел 1 зд, стр, соор'!#REF!+'п 1.2 раздел 1 зд, стр, соор'!#REF!+O302</f>
        <v>#REF!</v>
      </c>
      <c r="P303" s="23"/>
      <c r="Q303" s="30"/>
      <c r="R303" s="30"/>
    </row>
    <row r="304" spans="2:18" ht="14.25" customHeight="1">
      <c r="B304" s="552" t="s">
        <v>60</v>
      </c>
      <c r="C304" s="553"/>
      <c r="D304" s="553"/>
      <c r="E304" s="553"/>
      <c r="F304" s="553"/>
      <c r="G304" s="553"/>
      <c r="H304" s="553"/>
      <c r="I304" s="553"/>
      <c r="J304" s="553"/>
      <c r="K304" s="553"/>
      <c r="L304" s="553"/>
      <c r="M304" s="553"/>
      <c r="N304" s="553"/>
      <c r="O304" s="553"/>
      <c r="P304" s="553"/>
      <c r="Q304" s="553"/>
      <c r="R304" s="554"/>
    </row>
    <row r="305" spans="2:18" ht="12" customHeight="1">
      <c r="B305" s="559" t="s">
        <v>27</v>
      </c>
      <c r="C305" s="560"/>
      <c r="D305" s="560"/>
      <c r="E305" s="560"/>
      <c r="F305" s="560"/>
      <c r="G305" s="560"/>
      <c r="H305" s="560"/>
      <c r="I305" s="560"/>
      <c r="J305" s="560"/>
      <c r="K305" s="560"/>
      <c r="L305" s="560"/>
      <c r="M305" s="560"/>
      <c r="N305" s="560"/>
      <c r="O305" s="560"/>
      <c r="P305" s="560"/>
      <c r="Q305" s="560"/>
      <c r="R305" s="561"/>
    </row>
    <row r="306" spans="2:18" s="43" customFormat="1" ht="15.75" customHeight="1">
      <c r="B306" s="72" t="s">
        <v>49</v>
      </c>
      <c r="C306" s="53"/>
      <c r="D306" s="14"/>
      <c r="E306" s="79"/>
      <c r="F306" s="66"/>
      <c r="G306" s="66"/>
      <c r="H306" s="66"/>
      <c r="I306" s="55"/>
      <c r="J306" s="55"/>
      <c r="K306" s="55"/>
      <c r="L306" s="55"/>
      <c r="M306" s="55"/>
      <c r="N306" s="57" t="e">
        <f>SUM('п 2.3 раздел 2 движ'!#REF!)</f>
        <v>#REF!</v>
      </c>
      <c r="O306" s="57" t="e">
        <f>SUM('п 2.3 раздел 2 движ'!#REF!)</f>
        <v>#REF!</v>
      </c>
      <c r="P306" s="10"/>
      <c r="Q306" s="51"/>
      <c r="R306" s="51"/>
    </row>
    <row r="307" spans="2:18" s="99" customFormat="1" ht="23.25" customHeight="1">
      <c r="B307" s="534" t="s">
        <v>27</v>
      </c>
      <c r="C307" s="535"/>
      <c r="D307" s="535"/>
      <c r="E307" s="535"/>
      <c r="F307" s="535"/>
      <c r="G307" s="535"/>
      <c r="H307" s="535"/>
      <c r="I307" s="535"/>
      <c r="J307" s="535"/>
      <c r="K307" s="535"/>
      <c r="L307" s="535"/>
      <c r="M307" s="535"/>
      <c r="N307" s="535"/>
      <c r="O307" s="535"/>
      <c r="P307" s="535"/>
      <c r="Q307" s="535"/>
      <c r="R307" s="536"/>
    </row>
    <row r="308" spans="2:18" s="100" customFormat="1" ht="21.75" customHeight="1">
      <c r="B308" s="552" t="s">
        <v>156</v>
      </c>
      <c r="C308" s="553"/>
      <c r="D308" s="553"/>
      <c r="E308" s="553"/>
      <c r="F308" s="553"/>
      <c r="G308" s="553"/>
      <c r="H308" s="553"/>
      <c r="I308" s="553"/>
      <c r="J308" s="553"/>
      <c r="K308" s="553"/>
      <c r="L308" s="553"/>
      <c r="M308" s="553"/>
      <c r="N308" s="553"/>
      <c r="O308" s="553"/>
      <c r="P308" s="553"/>
      <c r="Q308" s="553"/>
      <c r="R308" s="554"/>
    </row>
    <row r="311" spans="2:18" ht="15.75" customHeight="1">
      <c r="B311" s="95" t="s">
        <v>26</v>
      </c>
      <c r="C311" s="101"/>
      <c r="D311" s="11"/>
      <c r="E311" s="92"/>
      <c r="F311" s="81"/>
      <c r="G311" s="81"/>
      <c r="H311" s="81"/>
      <c r="I311" s="67"/>
      <c r="J311" s="67"/>
      <c r="K311" s="67"/>
      <c r="L311" s="67"/>
      <c r="M311" s="67"/>
      <c r="N311" s="93" t="e">
        <f>SUM('п 2.3 раздел 2 движ'!#REF!)</f>
        <v>#REF!</v>
      </c>
      <c r="O311" s="93" t="e">
        <f>SUM('п 2.3 раздел 2 движ'!#REF!)</f>
        <v>#REF!</v>
      </c>
      <c r="P311" s="81"/>
      <c r="Q311" s="96"/>
      <c r="R311" s="96"/>
    </row>
    <row r="312" spans="2:18" s="99" customFormat="1" ht="21" customHeight="1">
      <c r="B312" s="552" t="s">
        <v>158</v>
      </c>
      <c r="C312" s="553"/>
      <c r="D312" s="553"/>
      <c r="E312" s="553"/>
      <c r="F312" s="553"/>
      <c r="G312" s="553"/>
      <c r="H312" s="553"/>
      <c r="I312" s="553"/>
      <c r="J312" s="553"/>
      <c r="K312" s="553"/>
      <c r="L312" s="553"/>
      <c r="M312" s="553"/>
      <c r="N312" s="553"/>
      <c r="O312" s="553"/>
      <c r="P312" s="553"/>
      <c r="Q312" s="553"/>
      <c r="R312" s="554"/>
    </row>
    <row r="314" spans="2:18" s="52" customFormat="1" ht="15.75" customHeight="1">
      <c r="B314" s="95" t="s">
        <v>26</v>
      </c>
      <c r="C314" s="102"/>
      <c r="D314" s="103"/>
      <c r="E314" s="104"/>
      <c r="F314" s="105"/>
      <c r="G314" s="105"/>
      <c r="H314" s="105"/>
      <c r="I314" s="95"/>
      <c r="J314" s="95"/>
      <c r="K314" s="95"/>
      <c r="L314" s="95"/>
      <c r="M314" s="95"/>
      <c r="N314" s="93" t="e">
        <f>SUM('п 2.3 раздел 2 движ'!#REF!)</f>
        <v>#REF!</v>
      </c>
      <c r="O314" s="106"/>
      <c r="P314" s="105"/>
      <c r="Q314" s="107"/>
      <c r="R314" s="107"/>
    </row>
    <row r="315" spans="2:18" s="99" customFormat="1" ht="18.75" customHeight="1">
      <c r="B315" s="552" t="s">
        <v>159</v>
      </c>
      <c r="C315" s="553"/>
      <c r="D315" s="553"/>
      <c r="E315" s="553"/>
      <c r="F315" s="553"/>
      <c r="G315" s="553"/>
      <c r="H315" s="553"/>
      <c r="I315" s="553"/>
      <c r="J315" s="553"/>
      <c r="K315" s="553"/>
      <c r="L315" s="553"/>
      <c r="M315" s="553"/>
      <c r="N315" s="553"/>
      <c r="O315" s="553"/>
      <c r="P315" s="553"/>
      <c r="Q315" s="553"/>
      <c r="R315" s="554"/>
    </row>
    <row r="318" spans="2:18" s="74" customFormat="1" ht="15.75" customHeight="1">
      <c r="B318" s="108" t="s">
        <v>26</v>
      </c>
      <c r="C318" s="101"/>
      <c r="D318" s="98"/>
      <c r="E318" s="92"/>
      <c r="F318" s="92"/>
      <c r="G318" s="92"/>
      <c r="H318" s="92"/>
      <c r="I318" s="108"/>
      <c r="J318" s="108"/>
      <c r="K318" s="108"/>
      <c r="L318" s="108"/>
      <c r="M318" s="108"/>
      <c r="N318" s="93" t="e">
        <f>SUM('п 2.3 раздел 2 движ'!#REF!)</f>
        <v>#REF!</v>
      </c>
      <c r="O318" s="93"/>
      <c r="P318" s="92"/>
      <c r="Q318" s="109"/>
      <c r="R318" s="109"/>
    </row>
    <row r="319" spans="2:18" s="99" customFormat="1" ht="15.75" customHeight="1">
      <c r="B319" s="552" t="s">
        <v>160</v>
      </c>
      <c r="C319" s="553"/>
      <c r="D319" s="553"/>
      <c r="E319" s="553"/>
      <c r="F319" s="553"/>
      <c r="G319" s="553"/>
      <c r="H319" s="553"/>
      <c r="I319" s="553"/>
      <c r="J319" s="553"/>
      <c r="K319" s="553"/>
      <c r="L319" s="553"/>
      <c r="M319" s="553"/>
      <c r="N319" s="553"/>
      <c r="O319" s="553"/>
      <c r="P319" s="553"/>
      <c r="Q319" s="553"/>
      <c r="R319" s="554"/>
    </row>
    <row r="320" spans="2:18" s="74" customFormat="1" ht="15.75" customHeight="1">
      <c r="B320" s="108" t="s">
        <v>26</v>
      </c>
      <c r="C320" s="101"/>
      <c r="D320" s="98"/>
      <c r="E320" s="92"/>
      <c r="F320" s="92"/>
      <c r="G320" s="92"/>
      <c r="H320" s="92"/>
      <c r="I320" s="108"/>
      <c r="J320" s="108"/>
      <c r="K320" s="108"/>
      <c r="L320" s="108"/>
      <c r="M320" s="108"/>
      <c r="N320" s="93" t="e">
        <f>SUM('п 2.3 раздел 2 движ'!#REF!)</f>
        <v>#REF!</v>
      </c>
      <c r="O320" s="93"/>
      <c r="P320" s="92"/>
      <c r="Q320" s="109"/>
      <c r="R320" s="109"/>
    </row>
    <row r="321" spans="2:18" s="99" customFormat="1" ht="15.75" customHeight="1">
      <c r="B321" s="552" t="s">
        <v>161</v>
      </c>
      <c r="C321" s="553"/>
      <c r="D321" s="553"/>
      <c r="E321" s="553"/>
      <c r="F321" s="553"/>
      <c r="G321" s="553"/>
      <c r="H321" s="553"/>
      <c r="I321" s="553"/>
      <c r="J321" s="553"/>
      <c r="K321" s="553"/>
      <c r="L321" s="553"/>
      <c r="M321" s="553"/>
      <c r="N321" s="553"/>
      <c r="O321" s="553"/>
      <c r="P321" s="553"/>
      <c r="Q321" s="553"/>
      <c r="R321" s="554"/>
    </row>
    <row r="322" spans="2:18" ht="15.75" customHeight="1">
      <c r="B322" s="37" t="s">
        <v>26</v>
      </c>
      <c r="C322" s="31"/>
      <c r="D322" s="23"/>
      <c r="E322" s="35"/>
      <c r="F322" s="29"/>
      <c r="G322" s="29"/>
      <c r="H322" s="29"/>
      <c r="I322" s="22"/>
      <c r="J322" s="22"/>
      <c r="K322" s="22"/>
      <c r="L322" s="22"/>
      <c r="M322" s="22"/>
      <c r="N322" s="93" t="e">
        <f>SUM('п 2.3 раздел 2 движ'!#REF!)</f>
        <v>#REF!</v>
      </c>
      <c r="O322" s="33"/>
      <c r="P322" s="29"/>
      <c r="Q322" s="30"/>
      <c r="R322" s="30"/>
    </row>
    <row r="323" spans="2:18" s="99" customFormat="1" ht="15.75" customHeight="1">
      <c r="B323" s="552" t="s">
        <v>162</v>
      </c>
      <c r="C323" s="553"/>
      <c r="D323" s="553"/>
      <c r="E323" s="553"/>
      <c r="F323" s="553"/>
      <c r="G323" s="553"/>
      <c r="H323" s="553"/>
      <c r="I323" s="553"/>
      <c r="J323" s="553"/>
      <c r="K323" s="553"/>
      <c r="L323" s="553"/>
      <c r="M323" s="553"/>
      <c r="N323" s="553"/>
      <c r="O323" s="553"/>
      <c r="P323" s="553"/>
      <c r="Q323" s="553"/>
      <c r="R323" s="554"/>
    </row>
    <row r="336" spans="2:18" ht="15.75" customHeight="1">
      <c r="B336" s="37" t="s">
        <v>26</v>
      </c>
      <c r="C336" s="31"/>
      <c r="D336" s="23"/>
      <c r="E336" s="35"/>
      <c r="F336" s="29"/>
      <c r="G336" s="29"/>
      <c r="H336" s="29"/>
      <c r="I336" s="22"/>
      <c r="J336" s="22"/>
      <c r="K336" s="22"/>
      <c r="L336" s="22"/>
      <c r="M336" s="22"/>
      <c r="N336" s="93" t="e">
        <f>SUM('п 2.3 раздел 2 движ'!#REF!)</f>
        <v>#REF!</v>
      </c>
      <c r="O336" s="33">
        <f>SUM(O323)</f>
        <v>0</v>
      </c>
      <c r="P336" s="29"/>
      <c r="Q336" s="30"/>
      <c r="R336" s="30"/>
    </row>
    <row r="337" spans="2:18" s="99" customFormat="1" ht="15.75" customHeight="1">
      <c r="B337" s="552" t="s">
        <v>163</v>
      </c>
      <c r="C337" s="553"/>
      <c r="D337" s="553"/>
      <c r="E337" s="553"/>
      <c r="F337" s="553"/>
      <c r="G337" s="553"/>
      <c r="H337" s="553"/>
      <c r="I337" s="553"/>
      <c r="J337" s="553"/>
      <c r="K337" s="553"/>
      <c r="L337" s="553"/>
      <c r="M337" s="553"/>
      <c r="N337" s="553"/>
      <c r="O337" s="553"/>
      <c r="P337" s="553"/>
      <c r="Q337" s="553"/>
      <c r="R337" s="554"/>
    </row>
    <row r="345" spans="2:18" ht="15.75" customHeight="1">
      <c r="B345" s="37" t="s">
        <v>26</v>
      </c>
      <c r="C345" s="31"/>
      <c r="D345" s="23"/>
      <c r="E345" s="35"/>
      <c r="F345" s="29"/>
      <c r="G345" s="29"/>
      <c r="H345" s="29"/>
      <c r="I345" s="22"/>
      <c r="J345" s="22"/>
      <c r="K345" s="22"/>
      <c r="L345" s="22"/>
      <c r="M345" s="22"/>
      <c r="N345" s="93" t="e">
        <f>SUM('п 2.3 раздел 2 движ'!#REF!)</f>
        <v>#REF!</v>
      </c>
      <c r="O345" s="33">
        <f>SUM(O337)</f>
        <v>0</v>
      </c>
      <c r="P345" s="29"/>
      <c r="Q345" s="30"/>
      <c r="R345" s="30"/>
    </row>
    <row r="346" spans="2:18" s="99" customFormat="1" ht="15.75" customHeight="1">
      <c r="B346" s="552" t="s">
        <v>171</v>
      </c>
      <c r="C346" s="553"/>
      <c r="D346" s="553"/>
      <c r="E346" s="553"/>
      <c r="F346" s="553"/>
      <c r="G346" s="553"/>
      <c r="H346" s="553"/>
      <c r="I346" s="553"/>
      <c r="J346" s="553"/>
      <c r="K346" s="553"/>
      <c r="L346" s="553"/>
      <c r="M346" s="553"/>
      <c r="N346" s="553"/>
      <c r="O346" s="553"/>
      <c r="P346" s="553"/>
      <c r="Q346" s="553"/>
      <c r="R346" s="554"/>
    </row>
    <row r="347" spans="2:18" ht="15.75" customHeight="1">
      <c r="B347" s="37" t="s">
        <v>26</v>
      </c>
      <c r="C347" s="31"/>
      <c r="D347" s="23"/>
      <c r="E347" s="35"/>
      <c r="F347" s="29"/>
      <c r="G347" s="29"/>
      <c r="H347" s="29"/>
      <c r="I347" s="22"/>
      <c r="J347" s="22"/>
      <c r="K347" s="22"/>
      <c r="L347" s="22"/>
      <c r="M347" s="22"/>
      <c r="N347" s="93" t="e">
        <f>SUM('п 2.3 раздел 2 движ'!#REF!)</f>
        <v>#REF!</v>
      </c>
      <c r="O347" s="33" t="e">
        <f>SUM('п 2.3 раздел 2 движ'!#REF!)</f>
        <v>#REF!</v>
      </c>
      <c r="P347" s="29"/>
      <c r="Q347" s="30"/>
      <c r="R347" s="30"/>
    </row>
    <row r="348" spans="2:18" s="99" customFormat="1" ht="15.75" customHeight="1">
      <c r="B348" s="552" t="s">
        <v>164</v>
      </c>
      <c r="C348" s="553"/>
      <c r="D348" s="553"/>
      <c r="E348" s="553"/>
      <c r="F348" s="553"/>
      <c r="G348" s="553"/>
      <c r="H348" s="553"/>
      <c r="I348" s="553"/>
      <c r="J348" s="553"/>
      <c r="K348" s="553"/>
      <c r="L348" s="553"/>
      <c r="M348" s="553"/>
      <c r="N348" s="553"/>
      <c r="O348" s="553"/>
      <c r="P348" s="553"/>
      <c r="Q348" s="553"/>
      <c r="R348" s="554"/>
    </row>
    <row r="364" spans="2:18" ht="15.75" customHeight="1">
      <c r="B364" s="37" t="s">
        <v>26</v>
      </c>
      <c r="C364" s="7" t="s">
        <v>165</v>
      </c>
      <c r="D364" s="23"/>
      <c r="E364" s="35"/>
      <c r="F364" s="29"/>
      <c r="G364" s="29"/>
      <c r="H364" s="29"/>
      <c r="I364" s="22"/>
      <c r="J364" s="22"/>
      <c r="K364" s="22"/>
      <c r="L364" s="22"/>
      <c r="M364" s="22"/>
      <c r="N364" s="93" t="e">
        <f>SUM('п 2.3 раздел 2 движ'!#REF!)</f>
        <v>#REF!</v>
      </c>
      <c r="O364" s="33">
        <f>SUM(O348)</f>
        <v>0</v>
      </c>
      <c r="P364" s="29"/>
      <c r="Q364" s="30"/>
      <c r="R364" s="30"/>
    </row>
    <row r="365" spans="2:18" s="100" customFormat="1" ht="15.75" customHeight="1">
      <c r="B365" s="552" t="s">
        <v>166</v>
      </c>
      <c r="C365" s="553"/>
      <c r="D365" s="553"/>
      <c r="E365" s="553"/>
      <c r="F365" s="553"/>
      <c r="G365" s="553"/>
      <c r="H365" s="553"/>
      <c r="I365" s="553"/>
      <c r="J365" s="553"/>
      <c r="K365" s="553"/>
      <c r="L365" s="553"/>
      <c r="M365" s="553"/>
      <c r="N365" s="553"/>
      <c r="O365" s="553"/>
      <c r="P365" s="553"/>
      <c r="Q365" s="553"/>
      <c r="R365" s="554"/>
    </row>
    <row r="368" spans="2:18" ht="15.75" customHeight="1">
      <c r="B368" s="37" t="s">
        <v>26</v>
      </c>
      <c r="C368" s="97"/>
      <c r="D368" s="11"/>
      <c r="E368" s="92"/>
      <c r="F368" s="81"/>
      <c r="G368" s="81"/>
      <c r="H368" s="81"/>
      <c r="I368" s="67"/>
      <c r="J368" s="67"/>
      <c r="K368" s="67"/>
      <c r="L368" s="67"/>
      <c r="M368" s="67"/>
      <c r="N368" s="93" t="e">
        <f>SUM('п 2.3 раздел 2 движ'!#REF!)</f>
        <v>#REF!</v>
      </c>
      <c r="O368" s="93"/>
      <c r="P368" s="81"/>
      <c r="Q368" s="67"/>
      <c r="R368" s="67"/>
    </row>
    <row r="369" spans="2:18" s="100" customFormat="1" ht="15.75" customHeight="1">
      <c r="B369" s="552" t="s">
        <v>167</v>
      </c>
      <c r="C369" s="553"/>
      <c r="D369" s="553"/>
      <c r="E369" s="553"/>
      <c r="F369" s="553"/>
      <c r="G369" s="553"/>
      <c r="H369" s="553"/>
      <c r="I369" s="553"/>
      <c r="J369" s="553"/>
      <c r="K369" s="553"/>
      <c r="L369" s="553"/>
      <c r="M369" s="553"/>
      <c r="N369" s="553"/>
      <c r="O369" s="553"/>
      <c r="P369" s="553"/>
      <c r="Q369" s="553"/>
      <c r="R369" s="554"/>
    </row>
    <row r="371" spans="2:18" ht="15.75" customHeight="1">
      <c r="B371" s="37" t="s">
        <v>26</v>
      </c>
      <c r="C371" s="97"/>
      <c r="D371" s="11"/>
      <c r="E371" s="92"/>
      <c r="F371" s="81"/>
      <c r="G371" s="81"/>
      <c r="H371" s="81"/>
      <c r="I371" s="67"/>
      <c r="J371" s="67"/>
      <c r="K371" s="67"/>
      <c r="L371" s="67"/>
      <c r="M371" s="67"/>
      <c r="N371" s="93" t="e">
        <f>SUM('п 2.3 раздел 2 движ'!#REF!)</f>
        <v>#REF!</v>
      </c>
      <c r="O371" s="93"/>
      <c r="P371" s="81"/>
      <c r="Q371" s="67"/>
      <c r="R371" s="67"/>
    </row>
    <row r="372" spans="2:18" s="100" customFormat="1" ht="15.75" customHeight="1">
      <c r="B372" s="552" t="s">
        <v>168</v>
      </c>
      <c r="C372" s="553"/>
      <c r="D372" s="553"/>
      <c r="E372" s="553"/>
      <c r="F372" s="553"/>
      <c r="G372" s="553"/>
      <c r="H372" s="553"/>
      <c r="I372" s="553"/>
      <c r="J372" s="553"/>
      <c r="K372" s="553"/>
      <c r="L372" s="553"/>
      <c r="M372" s="553"/>
      <c r="N372" s="553"/>
      <c r="O372" s="553"/>
      <c r="P372" s="553"/>
      <c r="Q372" s="553"/>
      <c r="R372" s="554"/>
    </row>
    <row r="374" spans="2:18" ht="15.75" customHeight="1">
      <c r="B374" s="37" t="s">
        <v>26</v>
      </c>
      <c r="C374" s="97"/>
      <c r="D374" s="11"/>
      <c r="E374" s="92"/>
      <c r="F374" s="81"/>
      <c r="G374" s="81"/>
      <c r="H374" s="81"/>
      <c r="I374" s="67"/>
      <c r="J374" s="67"/>
      <c r="K374" s="67"/>
      <c r="L374" s="67"/>
      <c r="M374" s="67"/>
      <c r="N374" s="93" t="e">
        <f>SUM('п 2.3 раздел 2 движ'!#REF!)</f>
        <v>#REF!</v>
      </c>
      <c r="O374" s="93"/>
      <c r="P374" s="81"/>
      <c r="Q374" s="67"/>
      <c r="R374" s="67"/>
    </row>
    <row r="375" spans="2:18" s="100" customFormat="1" ht="15.75" customHeight="1">
      <c r="B375" s="552" t="s">
        <v>169</v>
      </c>
      <c r="C375" s="553"/>
      <c r="D375" s="553"/>
      <c r="E375" s="553"/>
      <c r="F375" s="553"/>
      <c r="G375" s="553"/>
      <c r="H375" s="553"/>
      <c r="I375" s="553"/>
      <c r="J375" s="553"/>
      <c r="K375" s="553"/>
      <c r="L375" s="553"/>
      <c r="M375" s="553"/>
      <c r="N375" s="553"/>
      <c r="O375" s="553"/>
      <c r="P375" s="553"/>
      <c r="Q375" s="553"/>
      <c r="R375" s="554"/>
    </row>
    <row r="383" spans="2:18" ht="15.75" customHeight="1">
      <c r="B383" s="37" t="s">
        <v>26</v>
      </c>
      <c r="C383" s="97"/>
      <c r="D383" s="11"/>
      <c r="E383" s="92"/>
      <c r="F383" s="81"/>
      <c r="G383" s="81"/>
      <c r="H383" s="81"/>
      <c r="I383" s="67"/>
      <c r="J383" s="67"/>
      <c r="K383" s="67"/>
      <c r="L383" s="67"/>
      <c r="M383" s="67"/>
      <c r="N383" s="93" t="e">
        <f>SUM('п 2.3 раздел 2 движ'!#REF!)</f>
        <v>#REF!</v>
      </c>
      <c r="O383" s="93"/>
      <c r="P383" s="81"/>
      <c r="Q383" s="67"/>
      <c r="R383" s="67"/>
    </row>
    <row r="384" spans="2:18" s="100" customFormat="1" ht="15.75" customHeight="1">
      <c r="B384" s="552" t="s">
        <v>170</v>
      </c>
      <c r="C384" s="553"/>
      <c r="D384" s="553"/>
      <c r="E384" s="553"/>
      <c r="F384" s="553"/>
      <c r="G384" s="553"/>
      <c r="H384" s="553"/>
      <c r="I384" s="553"/>
      <c r="J384" s="553"/>
      <c r="K384" s="553"/>
      <c r="L384" s="553"/>
      <c r="M384" s="553"/>
      <c r="N384" s="553"/>
      <c r="O384" s="553"/>
      <c r="P384" s="553"/>
      <c r="Q384" s="553"/>
      <c r="R384" s="554"/>
    </row>
    <row r="392" spans="2:18" ht="15.75" customHeight="1">
      <c r="B392" s="37" t="s">
        <v>26</v>
      </c>
      <c r="C392" s="31"/>
      <c r="D392" s="23"/>
      <c r="E392" s="35"/>
      <c r="F392" s="29"/>
      <c r="G392" s="29"/>
      <c r="H392" s="29"/>
      <c r="I392" s="22"/>
      <c r="J392" s="22"/>
      <c r="K392" s="22"/>
      <c r="L392" s="22"/>
      <c r="M392" s="22"/>
      <c r="N392" s="93" t="e">
        <f>SUM('п 2.3 раздел 2 движ'!#REF!)</f>
        <v>#REF!</v>
      </c>
      <c r="O392" s="33">
        <f>SUM(O384)</f>
        <v>0</v>
      </c>
      <c r="P392" s="29"/>
      <c r="Q392" s="30"/>
      <c r="R392" s="30"/>
    </row>
    <row r="393" spans="2:18" ht="15.75" customHeight="1">
      <c r="B393" s="552" t="s">
        <v>172</v>
      </c>
      <c r="C393" s="553"/>
      <c r="D393" s="553"/>
      <c r="E393" s="553"/>
      <c r="F393" s="553"/>
      <c r="G393" s="553"/>
      <c r="H393" s="553"/>
      <c r="I393" s="553"/>
      <c r="J393" s="553"/>
      <c r="K393" s="553"/>
      <c r="L393" s="553"/>
      <c r="M393" s="553"/>
      <c r="N393" s="553"/>
      <c r="O393" s="553"/>
      <c r="P393" s="553"/>
      <c r="Q393" s="553"/>
      <c r="R393" s="554"/>
    </row>
    <row r="399" spans="2:18" ht="15.75" customHeight="1">
      <c r="B399" s="37" t="s">
        <v>26</v>
      </c>
      <c r="C399" s="31"/>
      <c r="D399" s="23"/>
      <c r="E399" s="35"/>
      <c r="F399" s="29"/>
      <c r="G399" s="29"/>
      <c r="H399" s="29"/>
      <c r="I399" s="22"/>
      <c r="J399" s="22"/>
      <c r="K399" s="22"/>
      <c r="L399" s="22"/>
      <c r="M399" s="22"/>
      <c r="N399" s="93" t="e">
        <f>SUM('п 2.3 раздел 2 движ'!#REF!)</f>
        <v>#REF!</v>
      </c>
      <c r="O399" s="33" t="e">
        <f>SUM('п 2.3 раздел 2 движ'!#REF!)</f>
        <v>#REF!</v>
      </c>
      <c r="P399" s="29"/>
      <c r="Q399" s="30"/>
      <c r="R399" s="30"/>
    </row>
    <row r="400" spans="2:18" ht="15.75" customHeight="1">
      <c r="B400" s="552" t="s">
        <v>173</v>
      </c>
      <c r="C400" s="553"/>
      <c r="D400" s="553"/>
      <c r="E400" s="553"/>
      <c r="F400" s="553"/>
      <c r="G400" s="553"/>
      <c r="H400" s="553"/>
      <c r="I400" s="553"/>
      <c r="J400" s="553"/>
      <c r="K400" s="553"/>
      <c r="L400" s="553"/>
      <c r="M400" s="553"/>
      <c r="N400" s="553"/>
      <c r="O400" s="553"/>
      <c r="P400" s="553"/>
      <c r="Q400" s="553"/>
      <c r="R400" s="554"/>
    </row>
    <row r="406" spans="2:18" ht="15.75" customHeight="1">
      <c r="B406" s="37" t="s">
        <v>26</v>
      </c>
      <c r="C406" s="31"/>
      <c r="D406" s="23"/>
      <c r="E406" s="35"/>
      <c r="F406" s="29"/>
      <c r="G406" s="29"/>
      <c r="H406" s="29"/>
      <c r="I406" s="22"/>
      <c r="J406" s="22"/>
      <c r="K406" s="22"/>
      <c r="L406" s="22"/>
      <c r="M406" s="22"/>
      <c r="N406" s="93" t="e">
        <f>SUM('п 2.3 раздел 2 движ'!#REF!)</f>
        <v>#REF!</v>
      </c>
      <c r="O406" s="33" t="e">
        <f>SUM('п 2.3 раздел 2 движ'!#REF!)</f>
        <v>#REF!</v>
      </c>
      <c r="P406" s="29"/>
      <c r="Q406" s="30"/>
      <c r="R406" s="30"/>
    </row>
    <row r="407" spans="2:18" ht="15.75" customHeight="1">
      <c r="B407" s="538" t="s">
        <v>157</v>
      </c>
      <c r="C407" s="539"/>
      <c r="D407" s="539"/>
      <c r="E407" s="539"/>
      <c r="F407" s="539"/>
      <c r="G407" s="539"/>
      <c r="H407" s="539"/>
      <c r="I407" s="539"/>
      <c r="J407" s="539"/>
      <c r="K407" s="539"/>
      <c r="L407" s="539"/>
      <c r="M407" s="539"/>
      <c r="N407" s="539"/>
      <c r="O407" s="539"/>
      <c r="P407" s="539"/>
      <c r="Q407" s="539"/>
      <c r="R407" s="540"/>
    </row>
    <row r="410" spans="2:18" ht="15.75" customHeight="1">
      <c r="B410" s="37" t="s">
        <v>26</v>
      </c>
      <c r="C410" s="31"/>
      <c r="D410" s="23"/>
      <c r="E410" s="35"/>
      <c r="F410" s="29"/>
      <c r="G410" s="29"/>
      <c r="H410" s="29"/>
      <c r="I410" s="22"/>
      <c r="J410" s="22"/>
      <c r="K410" s="22"/>
      <c r="L410" s="22"/>
      <c r="M410" s="22"/>
      <c r="N410" s="93" t="e">
        <f>SUM('п 2.3 раздел 2 движ'!#REF!)</f>
        <v>#REF!</v>
      </c>
      <c r="O410" s="33" t="e">
        <f>SUM('п 2.3 раздел 2 движ'!#REF!)</f>
        <v>#REF!</v>
      </c>
      <c r="P410" s="29"/>
      <c r="Q410" s="30"/>
      <c r="R410" s="30"/>
    </row>
    <row r="411" spans="2:18" ht="15.75" customHeight="1">
      <c r="B411" s="91" t="s">
        <v>28</v>
      </c>
      <c r="C411" s="31"/>
      <c r="D411" s="23"/>
      <c r="E411" s="35"/>
      <c r="F411" s="29"/>
      <c r="G411" s="29"/>
      <c r="H411" s="29"/>
      <c r="I411" s="22"/>
      <c r="J411" s="22"/>
      <c r="K411" s="22"/>
      <c r="L411" s="22"/>
      <c r="M411" s="22"/>
      <c r="N411" s="93" t="e">
        <f>N311+N314+N318+N320+N322+N336+N345+N347+N364+N368+N371+N374+N383+N392+N399+N406+N410</f>
        <v>#REF!</v>
      </c>
      <c r="O411" s="33"/>
      <c r="P411" s="29"/>
      <c r="Q411" s="30"/>
      <c r="R411" s="30"/>
    </row>
    <row r="412" spans="2:18" s="99" customFormat="1" ht="16.5" customHeight="1">
      <c r="B412" s="538" t="s">
        <v>61</v>
      </c>
      <c r="C412" s="539"/>
      <c r="D412" s="539"/>
      <c r="E412" s="539"/>
      <c r="F412" s="539"/>
      <c r="G412" s="539"/>
      <c r="H412" s="539"/>
      <c r="I412" s="539"/>
      <c r="J412" s="539"/>
      <c r="K412" s="539"/>
      <c r="L412" s="539"/>
      <c r="M412" s="539"/>
      <c r="N412" s="539"/>
      <c r="O412" s="539"/>
      <c r="P412" s="539"/>
      <c r="Q412" s="539"/>
      <c r="R412" s="540"/>
    </row>
    <row r="447" spans="2:18" ht="14.25" customHeight="1">
      <c r="B447" s="27" t="s">
        <v>26</v>
      </c>
      <c r="C447" s="31"/>
      <c r="D447" s="23"/>
      <c r="E447" s="35"/>
      <c r="F447" s="29"/>
      <c r="G447" s="29"/>
      <c r="H447" s="29"/>
      <c r="I447" s="22"/>
      <c r="J447" s="22"/>
      <c r="K447" s="22"/>
      <c r="L447" s="22"/>
      <c r="M447" s="22"/>
      <c r="N447" s="93" t="e">
        <f>SUM('п 2.3 раздел 2 движ'!#REF!)</f>
        <v>#REF!</v>
      </c>
      <c r="O447" s="33" t="e">
        <f>SUM('п 2.3 раздел 2 движ'!#REF!)</f>
        <v>#REF!</v>
      </c>
      <c r="P447" s="29"/>
      <c r="Q447" s="30"/>
      <c r="R447" s="30"/>
    </row>
    <row r="448" spans="2:18" s="99" customFormat="1" ht="15" customHeight="1">
      <c r="B448" s="552" t="s">
        <v>46</v>
      </c>
      <c r="C448" s="553"/>
      <c r="D448" s="553"/>
      <c r="E448" s="553"/>
      <c r="F448" s="553"/>
      <c r="G448" s="553"/>
      <c r="H448" s="553"/>
      <c r="I448" s="553"/>
      <c r="J448" s="553"/>
      <c r="K448" s="553"/>
      <c r="L448" s="553"/>
      <c r="M448" s="553"/>
      <c r="N448" s="553"/>
      <c r="O448" s="553"/>
      <c r="P448" s="553"/>
      <c r="Q448" s="553"/>
      <c r="R448" s="554"/>
    </row>
    <row r="449" spans="2:18" ht="12" customHeight="1">
      <c r="B449" s="34" t="s">
        <v>49</v>
      </c>
      <c r="C449" s="31"/>
      <c r="D449" s="28"/>
      <c r="E449" s="32"/>
      <c r="F449" s="24"/>
      <c r="G449" s="24"/>
      <c r="H449" s="24"/>
      <c r="I449" s="35"/>
      <c r="J449" s="35"/>
      <c r="K449" s="35"/>
      <c r="L449" s="35"/>
      <c r="M449" s="35"/>
      <c r="N449" s="94" t="e">
        <f>SUM('п 2.3 раздел 2 движ'!#REF!)</f>
        <v>#REF!</v>
      </c>
      <c r="O449" s="26" t="e">
        <f>SUM('п 2.3 раздел 2 движ'!#REF!)</f>
        <v>#REF!</v>
      </c>
      <c r="P449" s="23"/>
      <c r="Q449" s="30"/>
      <c r="R449" s="30"/>
    </row>
    <row r="450" spans="2:18" ht="12.75" customHeight="1">
      <c r="B450" s="555" t="s">
        <v>68</v>
      </c>
      <c r="C450" s="556"/>
      <c r="D450" s="28"/>
      <c r="E450" s="32"/>
      <c r="F450" s="24"/>
      <c r="G450" s="24"/>
      <c r="H450" s="24"/>
      <c r="I450" s="35"/>
      <c r="J450" s="35"/>
      <c r="K450" s="35"/>
      <c r="L450" s="35"/>
      <c r="M450" s="35"/>
      <c r="N450" s="94" t="e">
        <f>N306+N411+N447+N449</f>
        <v>#REF!</v>
      </c>
      <c r="O450" s="26" t="e">
        <f>O311+O314+O318+O320+O322+O336+O345+O347+O364+O368+O371+O374+O383+O392+O399+O406+O410</f>
        <v>#REF!</v>
      </c>
      <c r="P450" s="23"/>
      <c r="Q450" s="30"/>
      <c r="R450" s="30"/>
    </row>
    <row r="451" spans="2:18" ht="15" customHeight="1">
      <c r="B451" s="534" t="s">
        <v>65</v>
      </c>
      <c r="C451" s="535"/>
      <c r="D451" s="535"/>
      <c r="E451" s="535"/>
      <c r="F451" s="535"/>
      <c r="G451" s="535"/>
      <c r="H451" s="535"/>
      <c r="I451" s="535"/>
      <c r="J451" s="535"/>
      <c r="K451" s="535"/>
      <c r="L451" s="535"/>
      <c r="M451" s="535"/>
      <c r="N451" s="535"/>
      <c r="O451" s="535"/>
      <c r="P451" s="535"/>
      <c r="Q451" s="535"/>
      <c r="R451" s="536"/>
    </row>
    <row r="456" spans="2:18" ht="15" customHeight="1">
      <c r="B456" s="531" t="s">
        <v>174</v>
      </c>
      <c r="C456" s="532"/>
      <c r="D456" s="532"/>
      <c r="E456" s="532"/>
      <c r="F456" s="532"/>
      <c r="G456" s="532"/>
      <c r="H456" s="532"/>
      <c r="I456" s="532"/>
      <c r="J456" s="532"/>
      <c r="K456" s="532"/>
      <c r="L456" s="532"/>
      <c r="M456" s="532"/>
      <c r="N456" s="532"/>
      <c r="O456" s="532"/>
      <c r="P456" s="532"/>
      <c r="Q456" s="532"/>
      <c r="R456" s="533"/>
    </row>
    <row r="457" spans="2:18" ht="15" customHeight="1">
      <c r="B457" s="531" t="s">
        <v>60</v>
      </c>
      <c r="C457" s="532"/>
      <c r="D457" s="532"/>
      <c r="E457" s="532"/>
      <c r="F457" s="532"/>
      <c r="G457" s="532"/>
      <c r="H457" s="532"/>
      <c r="I457" s="532"/>
      <c r="J457" s="532"/>
      <c r="K457" s="532"/>
      <c r="L457" s="532"/>
      <c r="M457" s="532"/>
      <c r="N457" s="532"/>
      <c r="O457" s="532"/>
      <c r="P457" s="532"/>
      <c r="Q457" s="532"/>
      <c r="R457" s="533"/>
    </row>
    <row r="458" spans="2:18">
      <c r="B458" s="524" t="s">
        <v>175</v>
      </c>
      <c r="C458" s="525"/>
      <c r="D458" s="525"/>
      <c r="E458" s="525"/>
      <c r="F458" s="525"/>
      <c r="G458" s="525"/>
      <c r="H458" s="525"/>
      <c r="I458" s="525"/>
      <c r="J458" s="525"/>
      <c r="K458" s="525"/>
      <c r="L458" s="525"/>
      <c r="M458" s="525"/>
      <c r="N458" s="525"/>
      <c r="O458" s="525"/>
      <c r="P458" s="525"/>
      <c r="Q458" s="525"/>
      <c r="R458" s="526"/>
    </row>
    <row r="459" spans="2:18" ht="15" customHeight="1">
      <c r="B459" s="527" t="s">
        <v>46</v>
      </c>
      <c r="C459" s="528"/>
      <c r="D459" s="528"/>
      <c r="E459" s="528"/>
      <c r="F459" s="528"/>
      <c r="G459" s="528"/>
      <c r="H459" s="528"/>
      <c r="I459" s="528"/>
      <c r="J459" s="528"/>
      <c r="K459" s="528"/>
      <c r="L459" s="528"/>
      <c r="M459" s="528"/>
      <c r="N459" s="528"/>
      <c r="O459" s="528"/>
      <c r="P459" s="528"/>
      <c r="Q459" s="528"/>
      <c r="R459" s="529"/>
    </row>
    <row r="475" spans="2:18">
      <c r="B475" s="80" t="s">
        <v>26</v>
      </c>
      <c r="C475" s="38"/>
      <c r="D475" s="23"/>
      <c r="E475" s="29"/>
      <c r="F475" s="29"/>
      <c r="G475" s="29"/>
      <c r="H475" s="29"/>
      <c r="I475" s="29"/>
      <c r="J475" s="29"/>
      <c r="K475" s="29"/>
      <c r="L475" s="29"/>
      <c r="M475" s="29"/>
      <c r="N475" s="78">
        <f>SUM('п 2.3 раздел 2 движ'!L17:L19)</f>
        <v>42985</v>
      </c>
      <c r="O475" s="78">
        <f>SUM('п 2.3 раздел 2 движ'!M17:M19)</f>
        <v>0</v>
      </c>
      <c r="P475" s="29"/>
      <c r="Q475" s="30"/>
      <c r="R475" s="30"/>
    </row>
    <row r="476" spans="2:18">
      <c r="B476" s="118" t="s">
        <v>64</v>
      </c>
      <c r="C476" s="121"/>
      <c r="D476" s="122"/>
      <c r="E476" s="110"/>
      <c r="F476" s="110"/>
      <c r="G476" s="123"/>
      <c r="H476" s="110"/>
      <c r="I476" s="110"/>
      <c r="J476" s="110"/>
      <c r="K476" s="110"/>
      <c r="L476" s="110"/>
      <c r="M476" s="110"/>
      <c r="N476" s="78" t="e">
        <f>#REF!+N475</f>
        <v>#REF!</v>
      </c>
      <c r="O476" s="78" t="e">
        <f>#REF!+O475</f>
        <v>#REF!</v>
      </c>
      <c r="P476" s="110"/>
      <c r="Q476" s="111"/>
      <c r="R476" s="112"/>
    </row>
    <row r="477" spans="2:18">
      <c r="B477" s="522" t="s">
        <v>66</v>
      </c>
      <c r="C477" s="530"/>
      <c r="D477" s="530"/>
      <c r="E477" s="530"/>
      <c r="F477" s="530"/>
      <c r="G477" s="523"/>
      <c r="H477" s="110"/>
      <c r="I477" s="110"/>
      <c r="J477" s="110"/>
      <c r="K477" s="110"/>
      <c r="L477" s="110"/>
      <c r="M477" s="110"/>
      <c r="N477" s="78" t="e">
        <f>N476</f>
        <v>#REF!</v>
      </c>
      <c r="O477" s="78">
        <f>O475</f>
        <v>0</v>
      </c>
      <c r="P477" s="110"/>
      <c r="Q477" s="111"/>
      <c r="R477" s="112"/>
    </row>
    <row r="478" spans="2:18">
      <c r="B478" s="522" t="s">
        <v>130</v>
      </c>
      <c r="C478" s="530"/>
      <c r="D478" s="530"/>
      <c r="E478" s="530"/>
      <c r="F478" s="530"/>
      <c r="G478" s="523"/>
      <c r="H478" s="110"/>
      <c r="I478" s="110"/>
      <c r="J478" s="110"/>
      <c r="K478" s="110"/>
      <c r="L478" s="110"/>
      <c r="M478" s="110"/>
      <c r="N478" s="78">
        <v>0</v>
      </c>
      <c r="O478" s="78">
        <v>0</v>
      </c>
      <c r="P478" s="110"/>
      <c r="Q478" s="111"/>
      <c r="R478" s="112"/>
    </row>
    <row r="479" spans="2:18" ht="30.75" customHeight="1">
      <c r="B479" s="531" t="s">
        <v>176</v>
      </c>
      <c r="C479" s="532"/>
      <c r="D479" s="532"/>
      <c r="E479" s="532"/>
      <c r="F479" s="532"/>
      <c r="G479" s="532"/>
      <c r="H479" s="532"/>
      <c r="I479" s="532"/>
      <c r="J479" s="532"/>
      <c r="K479" s="532"/>
      <c r="L479" s="532"/>
      <c r="M479" s="532"/>
      <c r="N479" s="532"/>
      <c r="O479" s="532"/>
      <c r="P479" s="532"/>
      <c r="Q479" s="532"/>
      <c r="R479" s="533"/>
    </row>
    <row r="480" spans="2:18">
      <c r="B480" s="524" t="s">
        <v>62</v>
      </c>
      <c r="C480" s="525"/>
      <c r="D480" s="525"/>
      <c r="E480" s="525"/>
      <c r="F480" s="525"/>
      <c r="G480" s="525"/>
      <c r="H480" s="525"/>
      <c r="I480" s="525"/>
      <c r="J480" s="525"/>
      <c r="K480" s="525"/>
      <c r="L480" s="525"/>
      <c r="M480" s="525"/>
      <c r="N480" s="525"/>
      <c r="O480" s="525"/>
      <c r="P480" s="525"/>
      <c r="Q480" s="525"/>
      <c r="R480" s="526"/>
    </row>
    <row r="481" spans="2:18" ht="15" customHeight="1">
      <c r="B481" s="524" t="s">
        <v>63</v>
      </c>
      <c r="C481" s="525"/>
      <c r="D481" s="525"/>
      <c r="E481" s="525"/>
      <c r="F481" s="525"/>
      <c r="G481" s="525"/>
      <c r="H481" s="525"/>
      <c r="I481" s="525"/>
      <c r="J481" s="525"/>
      <c r="K481" s="525"/>
      <c r="L481" s="525"/>
      <c r="M481" s="525"/>
      <c r="N481" s="525"/>
      <c r="O481" s="525"/>
      <c r="P481" s="525"/>
      <c r="Q481" s="525"/>
      <c r="R481" s="526"/>
    </row>
    <row r="483" spans="2:18" s="76" customFormat="1" ht="15" customHeight="1">
      <c r="B483" s="128" t="s">
        <v>7</v>
      </c>
      <c r="C483" s="124"/>
      <c r="D483" s="124"/>
      <c r="E483" s="124"/>
      <c r="F483" s="124"/>
      <c r="G483" s="124"/>
      <c r="H483" s="124"/>
      <c r="I483" s="124"/>
      <c r="J483" s="124"/>
      <c r="K483" s="124"/>
      <c r="L483" s="124"/>
      <c r="M483" s="124"/>
      <c r="N483" s="125" t="e">
        <f>SUM('п 1.2 раздел 1 зд, стр, соор'!#REF!)</f>
        <v>#REF!</v>
      </c>
      <c r="O483" s="125" t="e">
        <f>SUM(O476:O481)</f>
        <v>#REF!</v>
      </c>
      <c r="P483" s="124"/>
      <c r="Q483" s="124"/>
      <c r="R483" s="124"/>
    </row>
    <row r="484" spans="2:18" s="76" customFormat="1" ht="15" customHeight="1">
      <c r="B484" s="126" t="s">
        <v>132</v>
      </c>
      <c r="C484" s="119"/>
      <c r="D484" s="119"/>
      <c r="E484" s="119"/>
      <c r="F484" s="119"/>
      <c r="G484" s="119"/>
      <c r="H484" s="119"/>
      <c r="I484" s="119"/>
      <c r="J484" s="119"/>
      <c r="K484" s="119"/>
      <c r="L484" s="119"/>
      <c r="M484" s="119"/>
      <c r="N484" s="125" t="e">
        <f>N483</f>
        <v>#REF!</v>
      </c>
      <c r="O484" s="125" t="e">
        <f>O483</f>
        <v>#REF!</v>
      </c>
      <c r="P484" s="119"/>
      <c r="Q484" s="119"/>
      <c r="R484" s="120"/>
    </row>
    <row r="485" spans="2:18" s="76" customFormat="1" ht="15" customHeight="1">
      <c r="B485" s="531" t="s">
        <v>60</v>
      </c>
      <c r="C485" s="532"/>
      <c r="D485" s="532"/>
      <c r="E485" s="532"/>
      <c r="F485" s="532"/>
      <c r="G485" s="532"/>
      <c r="H485" s="532"/>
      <c r="I485" s="532"/>
      <c r="J485" s="532"/>
      <c r="K485" s="532"/>
      <c r="L485" s="532"/>
      <c r="M485" s="532"/>
      <c r="N485" s="532"/>
      <c r="O485" s="532"/>
      <c r="P485" s="532"/>
      <c r="Q485" s="532"/>
      <c r="R485" s="533"/>
    </row>
    <row r="486" spans="2:18" s="76" customFormat="1" ht="15" customHeight="1">
      <c r="B486" s="524" t="s">
        <v>177</v>
      </c>
      <c r="C486" s="525"/>
      <c r="D486" s="525"/>
      <c r="E486" s="525"/>
      <c r="F486" s="525"/>
      <c r="G486" s="525"/>
      <c r="H486" s="525"/>
      <c r="I486" s="525"/>
      <c r="J486" s="525"/>
      <c r="K486" s="525"/>
      <c r="L486" s="525"/>
      <c r="M486" s="525"/>
      <c r="N486" s="525"/>
      <c r="O486" s="525"/>
      <c r="P486" s="525"/>
      <c r="Q486" s="525"/>
      <c r="R486" s="526"/>
    </row>
    <row r="487" spans="2:18" s="76" customFormat="1" ht="15" customHeight="1">
      <c r="B487" s="115"/>
      <c r="C487" s="116"/>
      <c r="D487" s="116"/>
      <c r="E487" s="116"/>
      <c r="F487" s="116"/>
      <c r="G487" s="116"/>
      <c r="H487" s="116"/>
      <c r="I487" s="116"/>
      <c r="J487" s="116" t="s">
        <v>178</v>
      </c>
      <c r="K487" s="116"/>
      <c r="L487" s="116"/>
      <c r="M487" s="116"/>
      <c r="N487" s="116"/>
      <c r="O487" s="116"/>
      <c r="P487" s="116"/>
      <c r="Q487" s="116"/>
      <c r="R487" s="117"/>
    </row>
    <row r="493" spans="2:18" s="76" customFormat="1" ht="15" customHeight="1">
      <c r="B493" s="124" t="s">
        <v>7</v>
      </c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127" t="e">
        <f>SUM('п 2.3 раздел 2 движ'!#REF!)</f>
        <v>#REF!</v>
      </c>
      <c r="O493" s="57" t="e">
        <f>SUM('п 2.3 раздел 2 движ'!#REF!)</f>
        <v>#REF!</v>
      </c>
      <c r="P493" s="66"/>
      <c r="Q493" s="66"/>
      <c r="R493" s="66"/>
    </row>
    <row r="494" spans="2:18" s="76" customFormat="1" ht="15" customHeight="1">
      <c r="B494" s="527" t="s">
        <v>46</v>
      </c>
      <c r="C494" s="528"/>
      <c r="D494" s="528"/>
      <c r="E494" s="528"/>
      <c r="F494" s="528"/>
      <c r="G494" s="528"/>
      <c r="H494" s="528"/>
      <c r="I494" s="528"/>
      <c r="J494" s="528"/>
      <c r="K494" s="528"/>
      <c r="L494" s="528"/>
      <c r="M494" s="528"/>
      <c r="N494" s="528"/>
      <c r="O494" s="528"/>
      <c r="P494" s="528"/>
      <c r="Q494" s="528"/>
      <c r="R494" s="529"/>
    </row>
    <row r="503" spans="2:18" s="76" customFormat="1" ht="15" customHeight="1">
      <c r="B503" s="124" t="s">
        <v>7</v>
      </c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127">
        <f>SUM('п 2.3 раздел 2 движ'!L24:L24)</f>
        <v>0</v>
      </c>
      <c r="O503" s="57">
        <f>SUM('п 2.3 раздел 2 движ'!M24:M24)</f>
        <v>0</v>
      </c>
      <c r="P503" s="66"/>
      <c r="Q503" s="66"/>
      <c r="R503" s="66"/>
    </row>
    <row r="504" spans="2:18" s="76" customFormat="1" ht="15" customHeight="1">
      <c r="B504" s="126" t="s">
        <v>131</v>
      </c>
      <c r="C504" s="113"/>
      <c r="D504" s="113"/>
      <c r="E504" s="113"/>
      <c r="F504" s="113"/>
      <c r="G504" s="113"/>
      <c r="H504" s="113"/>
      <c r="I504" s="113"/>
      <c r="J504" s="113"/>
      <c r="K504" s="113"/>
      <c r="L504" s="113"/>
      <c r="M504" s="113"/>
      <c r="N504" s="55" t="e">
        <f>N493+N503</f>
        <v>#REF!</v>
      </c>
      <c r="O504" s="57" t="e">
        <f>O493+O503</f>
        <v>#REF!</v>
      </c>
      <c r="P504" s="113"/>
      <c r="Q504" s="113"/>
      <c r="R504" s="114"/>
    </row>
    <row r="505" spans="2:18">
      <c r="B505" s="522" t="s">
        <v>66</v>
      </c>
      <c r="C505" s="530"/>
      <c r="D505" s="530"/>
      <c r="E505" s="530"/>
      <c r="F505" s="530"/>
      <c r="G505" s="523"/>
      <c r="H505" s="110"/>
      <c r="I505" s="110"/>
      <c r="J505" s="110"/>
      <c r="K505" s="110"/>
      <c r="L505" s="110"/>
      <c r="M505" s="110"/>
      <c r="N505" s="78" t="e">
        <f>N484+N504</f>
        <v>#REF!</v>
      </c>
      <c r="O505" s="78" t="e">
        <f>O484+O504</f>
        <v>#REF!</v>
      </c>
      <c r="P505" s="110"/>
      <c r="Q505" s="111"/>
      <c r="R505" s="112"/>
    </row>
    <row r="506" spans="2:18">
      <c r="B506" s="522" t="s">
        <v>130</v>
      </c>
      <c r="C506" s="530"/>
      <c r="D506" s="530"/>
      <c r="E506" s="530"/>
      <c r="F506" s="530"/>
      <c r="G506" s="523"/>
      <c r="H506" s="110"/>
      <c r="I506" s="110"/>
      <c r="J506" s="110"/>
      <c r="K506" s="110"/>
      <c r="L506" s="110"/>
      <c r="M506" s="110"/>
      <c r="N506" s="78">
        <v>0</v>
      </c>
      <c r="O506" s="78">
        <v>0</v>
      </c>
      <c r="P506" s="110"/>
      <c r="Q506" s="111"/>
      <c r="R506" s="112"/>
    </row>
    <row r="507" spans="2:18" ht="15" customHeight="1">
      <c r="B507" s="531" t="s">
        <v>103</v>
      </c>
      <c r="C507" s="532"/>
      <c r="D507" s="532"/>
      <c r="E507" s="532"/>
      <c r="F507" s="532"/>
      <c r="G507" s="532"/>
      <c r="H507" s="532"/>
      <c r="I507" s="532"/>
      <c r="J507" s="532"/>
      <c r="K507" s="532"/>
      <c r="L507" s="532"/>
      <c r="M507" s="532"/>
      <c r="N507" s="532"/>
      <c r="O507" s="532"/>
      <c r="P507" s="532"/>
      <c r="Q507" s="532"/>
      <c r="R507" s="533"/>
    </row>
    <row r="508" spans="2:18" ht="15" customHeight="1">
      <c r="B508" s="524" t="s">
        <v>62</v>
      </c>
      <c r="C508" s="525"/>
      <c r="D508" s="525"/>
      <c r="E508" s="525"/>
      <c r="F508" s="525"/>
      <c r="G508" s="525"/>
      <c r="H508" s="525"/>
      <c r="I508" s="525"/>
      <c r="J508" s="525"/>
      <c r="K508" s="525"/>
      <c r="L508" s="525"/>
      <c r="M508" s="525"/>
      <c r="N508" s="525"/>
      <c r="O508" s="525"/>
      <c r="P508" s="525"/>
      <c r="Q508" s="525"/>
      <c r="R508" s="526"/>
    </row>
    <row r="509" spans="2:18">
      <c r="B509" s="524" t="s">
        <v>63</v>
      </c>
      <c r="C509" s="525"/>
      <c r="D509" s="525"/>
      <c r="E509" s="525"/>
      <c r="F509" s="525"/>
      <c r="G509" s="525"/>
      <c r="H509" s="525"/>
      <c r="I509" s="525"/>
      <c r="J509" s="525"/>
      <c r="K509" s="525"/>
      <c r="L509" s="525"/>
      <c r="M509" s="525"/>
      <c r="N509" s="525"/>
      <c r="O509" s="525"/>
      <c r="P509" s="525"/>
      <c r="Q509" s="525"/>
      <c r="R509" s="526"/>
    </row>
    <row r="510" spans="2:18" s="69" customFormat="1" ht="187.5" customHeight="1">
      <c r="B510" s="62" t="s">
        <v>153</v>
      </c>
      <c r="C510" s="10" t="s">
        <v>112</v>
      </c>
      <c r="D510" s="64" t="s">
        <v>113</v>
      </c>
      <c r="E510" s="68">
        <v>49.3</v>
      </c>
      <c r="F510" s="54" t="s">
        <v>114</v>
      </c>
      <c r="G510" s="54" t="s">
        <v>115</v>
      </c>
      <c r="H510" s="10" t="s">
        <v>77</v>
      </c>
      <c r="I510" s="54" t="s">
        <v>116</v>
      </c>
      <c r="J510" s="54" t="s">
        <v>117</v>
      </c>
      <c r="K510" s="54" t="s">
        <v>111</v>
      </c>
      <c r="L510" s="54" t="s">
        <v>118</v>
      </c>
      <c r="M510" s="54" t="s">
        <v>183</v>
      </c>
      <c r="N510" s="63">
        <v>154913</v>
      </c>
      <c r="O510" s="60">
        <v>458653.18</v>
      </c>
      <c r="P510" s="10" t="s">
        <v>25</v>
      </c>
      <c r="Q510" s="10" t="s">
        <v>25</v>
      </c>
      <c r="R510" s="62" t="s">
        <v>24</v>
      </c>
    </row>
    <row r="511" spans="2:18" s="69" customFormat="1" ht="156.75" customHeight="1">
      <c r="B511" s="62" t="s">
        <v>154</v>
      </c>
      <c r="C511" s="10" t="s">
        <v>119</v>
      </c>
      <c r="D511" s="10" t="s">
        <v>120</v>
      </c>
      <c r="E511" s="54">
        <v>12.1</v>
      </c>
      <c r="F511" s="65" t="s">
        <v>121</v>
      </c>
      <c r="G511" s="54" t="s">
        <v>122</v>
      </c>
      <c r="H511" s="10" t="s">
        <v>77</v>
      </c>
      <c r="I511" s="54" t="s">
        <v>123</v>
      </c>
      <c r="J511" s="54" t="s">
        <v>124</v>
      </c>
      <c r="K511" s="54" t="s">
        <v>111</v>
      </c>
      <c r="L511" s="54" t="s">
        <v>125</v>
      </c>
      <c r="M511" s="54" t="s">
        <v>126</v>
      </c>
      <c r="N511" s="63">
        <v>248971.29</v>
      </c>
      <c r="O511" s="60">
        <v>236200.95</v>
      </c>
      <c r="P511" s="10" t="s">
        <v>25</v>
      </c>
      <c r="Q511" s="10" t="s">
        <v>25</v>
      </c>
      <c r="R511" s="62" t="s">
        <v>24</v>
      </c>
    </row>
    <row r="512" spans="2:18" s="69" customFormat="1" ht="164.25" customHeight="1">
      <c r="B512" s="62" t="s">
        <v>155</v>
      </c>
      <c r="C512" s="10" t="s">
        <v>119</v>
      </c>
      <c r="D512" s="10" t="s">
        <v>127</v>
      </c>
      <c r="E512" s="70">
        <v>11.3</v>
      </c>
      <c r="F512" s="10" t="s">
        <v>128</v>
      </c>
      <c r="G512" s="71" t="s">
        <v>122</v>
      </c>
      <c r="H512" s="10" t="s">
        <v>77</v>
      </c>
      <c r="I512" s="54" t="s">
        <v>123</v>
      </c>
      <c r="J512" s="54" t="s">
        <v>129</v>
      </c>
      <c r="K512" s="54" t="s">
        <v>111</v>
      </c>
      <c r="L512" s="54" t="s">
        <v>125</v>
      </c>
      <c r="M512" s="54" t="s">
        <v>126</v>
      </c>
      <c r="N512" s="63">
        <v>232510.38</v>
      </c>
      <c r="O512" s="60">
        <v>220584.36</v>
      </c>
      <c r="P512" s="10" t="s">
        <v>0</v>
      </c>
      <c r="Q512" s="10" t="s">
        <v>0</v>
      </c>
      <c r="R512" s="10" t="s">
        <v>0</v>
      </c>
    </row>
    <row r="553" spans="2:18" s="43" customFormat="1">
      <c r="B553" s="66" t="s">
        <v>49</v>
      </c>
      <c r="C553" s="86"/>
      <c r="D553" s="83"/>
      <c r="E553" s="84">
        <f>SUM(E510:E550)</f>
        <v>72.7</v>
      </c>
      <c r="F553" s="85"/>
      <c r="G553" s="85"/>
      <c r="H553" s="85"/>
      <c r="I553" s="85"/>
      <c r="J553" s="85"/>
      <c r="K553" s="85"/>
      <c r="L553" s="85"/>
      <c r="M553" s="85"/>
      <c r="N553" s="78">
        <f>SUM(N510:N550)</f>
        <v>636394.67000000004</v>
      </c>
      <c r="O553" s="82">
        <f>SUM(O510:O550)</f>
        <v>915438.49</v>
      </c>
      <c r="P553" s="55"/>
      <c r="Q553" s="77"/>
      <c r="R553" s="51"/>
    </row>
    <row r="554" spans="2:18" ht="15" customHeight="1">
      <c r="B554" s="524" t="s">
        <v>27</v>
      </c>
      <c r="C554" s="525"/>
      <c r="D554" s="525"/>
      <c r="E554" s="525"/>
      <c r="F554" s="525"/>
      <c r="G554" s="525"/>
      <c r="H554" s="525"/>
      <c r="I554" s="525"/>
      <c r="J554" s="525"/>
      <c r="K554" s="525"/>
      <c r="L554" s="525"/>
      <c r="M554" s="525"/>
      <c r="N554" s="525"/>
      <c r="O554" s="525"/>
      <c r="P554" s="525"/>
      <c r="Q554" s="525"/>
      <c r="R554" s="526"/>
    </row>
    <row r="569" spans="2:18" ht="15" customHeight="1">
      <c r="B569" s="24" t="s">
        <v>7</v>
      </c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57" t="e">
        <f>SUM('п 1.2 раздел 1 зд, стр, соор'!#REF!)</f>
        <v>#REF!</v>
      </c>
      <c r="O569" s="57" t="e">
        <f>SUM('п 1.2 раздел 1 зд, стр, соор'!#REF!)</f>
        <v>#REF!</v>
      </c>
      <c r="P569" s="66"/>
      <c r="Q569" s="66"/>
      <c r="R569" s="66"/>
    </row>
    <row r="693" spans="2:18" s="43" customFormat="1">
      <c r="B693" s="86" t="s">
        <v>26</v>
      </c>
      <c r="C693" s="86"/>
      <c r="D693" s="75"/>
      <c r="E693" s="89" t="e">
        <f>SUM('п 1.2 раздел 1 зд, стр, соор'!#REF!)</f>
        <v>#REF!</v>
      </c>
      <c r="F693" s="89"/>
      <c r="G693" s="89"/>
      <c r="H693" s="89"/>
      <c r="I693" s="89"/>
      <c r="J693" s="89"/>
      <c r="K693" s="89"/>
      <c r="L693" s="89"/>
      <c r="M693" s="89"/>
      <c r="N693" s="87" t="e">
        <f>SUM('п 1.2 раздел 1 зд, стр, соор'!#REF!)</f>
        <v>#REF!</v>
      </c>
      <c r="O693" s="87" t="e">
        <f>SUM('п 1.2 раздел 1 зд, стр, соор'!#REF!)</f>
        <v>#REF!</v>
      </c>
      <c r="P693" s="54"/>
      <c r="Q693" s="51"/>
      <c r="R693" s="51"/>
    </row>
    <row r="694" spans="2:18" s="43" customFormat="1" ht="15" customHeight="1">
      <c r="B694" s="522" t="s">
        <v>133</v>
      </c>
      <c r="C694" s="523"/>
      <c r="D694" s="10"/>
      <c r="E694" s="54"/>
      <c r="F694" s="54"/>
      <c r="G694" s="54"/>
      <c r="H694" s="54"/>
      <c r="I694" s="54"/>
      <c r="J694" s="54"/>
      <c r="K694" s="54"/>
      <c r="L694" s="54"/>
      <c r="M694" s="54"/>
      <c r="N694" s="78" t="e">
        <f>N693+'п 1.2 раздел 1 зд, стр, соор'!#REF!+'п 1.2 раздел 1 зд, стр, соор'!#REF!</f>
        <v>#REF!</v>
      </c>
      <c r="O694" s="78" t="e">
        <f>O693++'п 1.2 раздел 1 зд, стр, соор'!#REF!+'п 1.2 раздел 1 зд, стр, соор'!#REF!</f>
        <v>#REF!</v>
      </c>
      <c r="P694" s="54"/>
      <c r="Q694" s="51"/>
      <c r="R694" s="51"/>
    </row>
    <row r="695" spans="2:18" s="43" customFormat="1" ht="15" customHeight="1">
      <c r="B695" s="522" t="s">
        <v>132</v>
      </c>
      <c r="C695" s="523"/>
      <c r="D695" s="10"/>
      <c r="E695" s="54"/>
      <c r="F695" s="54"/>
      <c r="G695" s="54"/>
      <c r="H695" s="54"/>
      <c r="I695" s="54"/>
      <c r="J695" s="54"/>
      <c r="K695" s="54"/>
      <c r="L695" s="54"/>
      <c r="M695" s="54"/>
      <c r="N695" s="78" t="e">
        <f>N553+N569+'п 1.2 раздел 1 зд, стр, соор'!#REF!+'п 1.2 раздел 1 зд, стр, соор'!#REF!+'п 1.2 раздел 1 зд, стр, соор'!#REF!+'п 1.2 раздел 1 зд, стр, соор'!#REF!+N694</f>
        <v>#REF!</v>
      </c>
      <c r="O695" s="78" t="e">
        <f>O553+O569+'п 1.2 раздел 1 зд, стр, соор'!#REF!+'п 1.2 раздел 1 зд, стр, соор'!#REF!+'п 1.2 раздел 1 зд, стр, соор'!#REF!+'п 1.2 раздел 1 зд, стр, соор'!#REF!+O694</f>
        <v>#REF!</v>
      </c>
      <c r="P695" s="54"/>
      <c r="Q695" s="51"/>
      <c r="R695" s="51"/>
    </row>
    <row r="696" spans="2:18" ht="15" customHeight="1">
      <c r="B696" s="549" t="s">
        <v>60</v>
      </c>
      <c r="C696" s="550"/>
      <c r="D696" s="550"/>
      <c r="E696" s="550"/>
      <c r="F696" s="550"/>
      <c r="G696" s="550"/>
      <c r="H696" s="550"/>
      <c r="I696" s="550"/>
      <c r="J696" s="550"/>
      <c r="K696" s="550"/>
      <c r="L696" s="550"/>
      <c r="M696" s="550"/>
      <c r="N696" s="550"/>
      <c r="O696" s="550"/>
      <c r="P696" s="550"/>
      <c r="Q696" s="550"/>
      <c r="R696" s="551"/>
    </row>
    <row r="697" spans="2:18" ht="15" customHeight="1">
      <c r="B697" s="549" t="s">
        <v>61</v>
      </c>
      <c r="C697" s="550"/>
      <c r="D697" s="550"/>
      <c r="E697" s="550"/>
      <c r="F697" s="550"/>
      <c r="G697" s="550"/>
      <c r="H697" s="550"/>
      <c r="I697" s="550"/>
      <c r="J697" s="550"/>
      <c r="K697" s="550"/>
      <c r="L697" s="550"/>
      <c r="M697" s="550"/>
      <c r="N697" s="550"/>
      <c r="O697" s="550"/>
      <c r="P697" s="550"/>
      <c r="Q697" s="550"/>
      <c r="R697" s="551"/>
    </row>
    <row r="719" spans="2:18">
      <c r="B719" s="24" t="s">
        <v>26</v>
      </c>
      <c r="C719" s="31"/>
      <c r="D719" s="23"/>
      <c r="E719" s="29"/>
      <c r="F719" s="29"/>
      <c r="G719" s="29"/>
      <c r="H719" s="29"/>
      <c r="I719" s="29"/>
      <c r="J719" s="29"/>
      <c r="K719" s="29"/>
      <c r="L719" s="29"/>
      <c r="M719" s="29"/>
      <c r="N719" s="93" t="e">
        <f>SUM('п 2.3 раздел 2 движ'!#REF!)</f>
        <v>#REF!</v>
      </c>
      <c r="O719" s="93" t="e">
        <f>SUM('п 2.3 раздел 2 движ'!#REF!)</f>
        <v>#REF!</v>
      </c>
      <c r="P719" s="29"/>
      <c r="Q719" s="30"/>
      <c r="R719" s="30"/>
    </row>
    <row r="772" spans="2:18">
      <c r="B772" s="37" t="s">
        <v>26</v>
      </c>
      <c r="C772" s="31"/>
      <c r="D772" s="23"/>
      <c r="E772" s="29"/>
      <c r="F772" s="29"/>
      <c r="G772" s="29"/>
      <c r="H772" s="29"/>
      <c r="I772" s="29"/>
      <c r="J772" s="29"/>
      <c r="K772" s="29"/>
      <c r="L772" s="29"/>
      <c r="M772" s="29"/>
      <c r="N772" s="93" t="e">
        <f>SUM('п 2.3 раздел 2 движ'!#REF!)</f>
        <v>#REF!</v>
      </c>
      <c r="O772" s="94" t="e">
        <f>SUM('п 2.3 раздел 2 движ'!#REF!)</f>
        <v>#REF!</v>
      </c>
      <c r="P772" s="23"/>
      <c r="Q772" s="23"/>
      <c r="R772" s="22"/>
    </row>
    <row r="773" spans="2:18">
      <c r="B773" s="538" t="s">
        <v>46</v>
      </c>
      <c r="C773" s="539"/>
      <c r="D773" s="539"/>
      <c r="E773" s="539"/>
      <c r="F773" s="539"/>
      <c r="G773" s="539"/>
      <c r="H773" s="539"/>
      <c r="I773" s="539"/>
      <c r="J773" s="539"/>
      <c r="K773" s="539"/>
      <c r="L773" s="539"/>
      <c r="M773" s="539"/>
      <c r="N773" s="539"/>
      <c r="O773" s="539"/>
      <c r="P773" s="539"/>
      <c r="Q773" s="539"/>
      <c r="R773" s="540"/>
    </row>
    <row r="829" spans="2:18">
      <c r="B829" s="27" t="s">
        <v>26</v>
      </c>
      <c r="C829" s="23"/>
      <c r="D829" s="23"/>
      <c r="E829" s="29"/>
      <c r="F829" s="29"/>
      <c r="G829" s="29"/>
      <c r="H829" s="29"/>
      <c r="I829" s="29"/>
      <c r="J829" s="29"/>
      <c r="K829" s="39"/>
      <c r="L829" s="29"/>
      <c r="M829" s="29"/>
      <c r="N829" s="93" t="e">
        <f>SUM('п 2.3 раздел 2 движ'!#REF!)</f>
        <v>#REF!</v>
      </c>
      <c r="O829" s="94" t="e">
        <f>SUM('п 2.3 раздел 2 движ'!#REF!)</f>
        <v>#REF!</v>
      </c>
      <c r="P829" s="23"/>
      <c r="Q829" s="23"/>
      <c r="R829" s="22"/>
    </row>
    <row r="913" spans="2:18">
      <c r="B913" s="129" t="s">
        <v>26</v>
      </c>
      <c r="C913" s="130"/>
      <c r="D913" s="23"/>
      <c r="E913" s="29"/>
      <c r="F913" s="29"/>
      <c r="G913" s="29"/>
      <c r="H913" s="29"/>
      <c r="I913" s="29"/>
      <c r="J913" s="29"/>
      <c r="K913" s="39"/>
      <c r="L913" s="29"/>
      <c r="M913" s="29"/>
      <c r="N913" s="93" t="e">
        <f>SUM('п 2.3 раздел 2 движ'!#REF!)</f>
        <v>#REF!</v>
      </c>
      <c r="O913" s="94" t="e">
        <f>SUM('п 2.3 раздел 2 движ'!#REF!)</f>
        <v>#REF!</v>
      </c>
      <c r="P913" s="23"/>
      <c r="Q913" s="23"/>
      <c r="R913" s="22"/>
    </row>
    <row r="914" spans="2:18">
      <c r="B914" s="541" t="s">
        <v>64</v>
      </c>
      <c r="C914" s="542"/>
      <c r="D914" s="23"/>
      <c r="E914" s="29"/>
      <c r="F914" s="29"/>
      <c r="G914" s="29"/>
      <c r="H914" s="29"/>
      <c r="I914" s="29"/>
      <c r="J914" s="29"/>
      <c r="K914" s="39"/>
      <c r="L914" s="29"/>
      <c r="M914" s="29"/>
      <c r="N914" s="33" t="e">
        <f>+N719+N772+N829+N913</f>
        <v>#REF!</v>
      </c>
      <c r="O914" s="25" t="e">
        <f>O719+O772+O829+O913</f>
        <v>#REF!</v>
      </c>
      <c r="P914" s="23"/>
      <c r="Q914" s="23"/>
      <c r="R914" s="22"/>
    </row>
    <row r="915" spans="2:18" ht="15" customHeight="1">
      <c r="B915" s="543" t="s">
        <v>66</v>
      </c>
      <c r="C915" s="544"/>
      <c r="D915" s="544"/>
      <c r="E915" s="544"/>
      <c r="F915" s="544"/>
      <c r="G915" s="545"/>
      <c r="H915" s="29"/>
      <c r="I915" s="29"/>
      <c r="J915" s="29"/>
      <c r="K915" s="29"/>
      <c r="L915" s="29"/>
      <c r="M915" s="29"/>
      <c r="N915" s="33" t="e">
        <f>N695+N914</f>
        <v>#REF!</v>
      </c>
      <c r="O915" s="26" t="e">
        <f>O695+O914</f>
        <v>#REF!</v>
      </c>
      <c r="P915" s="23"/>
      <c r="Q915" s="23"/>
      <c r="R915" s="22"/>
    </row>
    <row r="916" spans="2:18">
      <c r="B916" s="522" t="s">
        <v>130</v>
      </c>
      <c r="C916" s="530"/>
      <c r="D916" s="530"/>
      <c r="E916" s="530"/>
      <c r="F916" s="530"/>
      <c r="G916" s="523"/>
      <c r="H916" s="110"/>
      <c r="I916" s="110"/>
      <c r="J916" s="110"/>
      <c r="K916" s="110"/>
      <c r="L916" s="110"/>
      <c r="M916" s="110"/>
      <c r="N916" s="78">
        <v>0</v>
      </c>
      <c r="O916" s="78">
        <v>0</v>
      </c>
      <c r="P916" s="110"/>
      <c r="Q916" s="111"/>
      <c r="R916" s="112"/>
    </row>
    <row r="917" spans="2:18">
      <c r="B917" s="531" t="s">
        <v>184</v>
      </c>
      <c r="C917" s="532"/>
      <c r="D917" s="532"/>
      <c r="E917" s="532"/>
      <c r="F917" s="532"/>
      <c r="G917" s="532"/>
      <c r="H917" s="532"/>
      <c r="I917" s="532"/>
      <c r="J917" s="532"/>
      <c r="K917" s="532"/>
      <c r="L917" s="532"/>
      <c r="M917" s="532"/>
      <c r="N917" s="532"/>
      <c r="O917" s="532"/>
      <c r="P917" s="532"/>
      <c r="Q917" s="532"/>
      <c r="R917" s="533"/>
    </row>
    <row r="918" spans="2:18">
      <c r="B918" s="524" t="s">
        <v>60</v>
      </c>
      <c r="C918" s="525"/>
      <c r="D918" s="525"/>
      <c r="E918" s="525"/>
      <c r="F918" s="525"/>
      <c r="G918" s="525"/>
      <c r="H918" s="525"/>
      <c r="I918" s="525"/>
      <c r="J918" s="525"/>
      <c r="K918" s="525"/>
      <c r="L918" s="525"/>
      <c r="M918" s="525"/>
      <c r="N918" s="525"/>
      <c r="O918" s="525"/>
      <c r="P918" s="525"/>
      <c r="Q918" s="525"/>
      <c r="R918" s="526"/>
    </row>
    <row r="919" spans="2:18">
      <c r="B919" s="524" t="s">
        <v>185</v>
      </c>
      <c r="C919" s="525"/>
      <c r="D919" s="525"/>
      <c r="E919" s="525"/>
      <c r="F919" s="525"/>
      <c r="G919" s="525"/>
      <c r="H919" s="525"/>
      <c r="I919" s="525"/>
      <c r="J919" s="525"/>
      <c r="K919" s="525"/>
      <c r="L919" s="525"/>
      <c r="M919" s="525"/>
      <c r="N919" s="525"/>
      <c r="O919" s="525"/>
      <c r="P919" s="525"/>
      <c r="Q919" s="525"/>
      <c r="R919" s="526"/>
    </row>
    <row r="922" spans="2:18" s="76" customFormat="1">
      <c r="B922" s="124" t="s">
        <v>7</v>
      </c>
      <c r="C922" s="124"/>
      <c r="D922" s="124"/>
      <c r="E922" s="124"/>
      <c r="F922" s="124"/>
      <c r="G922" s="124"/>
      <c r="H922" s="124"/>
      <c r="I922" s="124"/>
      <c r="J922" s="124"/>
      <c r="K922" s="124"/>
      <c r="L922" s="124"/>
      <c r="M922" s="124"/>
      <c r="N922" s="125" t="e">
        <f>SUM('п 2.3 раздел 2 движ'!#REF!)</f>
        <v>#REF!</v>
      </c>
      <c r="O922" s="124"/>
      <c r="P922" s="124"/>
      <c r="Q922" s="124"/>
      <c r="R922" s="124"/>
    </row>
    <row r="923" spans="2:18" ht="15" customHeight="1">
      <c r="B923" s="546" t="s">
        <v>72</v>
      </c>
      <c r="C923" s="547"/>
      <c r="D923" s="547"/>
      <c r="E923" s="547"/>
      <c r="F923" s="547"/>
      <c r="G923" s="548"/>
      <c r="H923" s="36"/>
      <c r="I923" s="36"/>
      <c r="J923" s="36"/>
      <c r="K923" s="36"/>
      <c r="L923" s="36"/>
      <c r="M923" s="36"/>
      <c r="N923" s="33" t="e">
        <f>#REF!+#REF!+#REF!+#REF!+#REF!+#REF!+#REF!+#REF!+#REF!+N477+N505+N915+N922</f>
        <v>#REF!</v>
      </c>
      <c r="O923" s="33" t="e">
        <f>#REF!+#REF!+#REF!+#REF!+#REF!+#REF!+#REF!+#REF!+#REF!+O477+O505+O915</f>
        <v>#REF!</v>
      </c>
      <c r="P923" s="36"/>
      <c r="Q923" s="36"/>
      <c r="R923" s="30"/>
    </row>
    <row r="924" spans="2:18">
      <c r="B924" s="40" t="s">
        <v>73</v>
      </c>
      <c r="C924" s="41"/>
      <c r="D924" s="41"/>
      <c r="E924" s="41"/>
      <c r="F924" s="42"/>
      <c r="G924" s="36"/>
      <c r="H924" s="36"/>
      <c r="I924" s="36"/>
      <c r="J924" s="36"/>
      <c r="K924" s="36"/>
      <c r="L924" s="36"/>
      <c r="M924" s="36"/>
      <c r="N924" s="33">
        <v>0</v>
      </c>
      <c r="O924" s="33" t="e">
        <f>#REF!+#REF!+#REF!+#REF!+#REF!+#REF!+#REF!+#REF!+#REF!+O478+O506+O916</f>
        <v>#REF!</v>
      </c>
      <c r="P924" s="36"/>
      <c r="Q924" s="36"/>
      <c r="R924" s="30"/>
    </row>
    <row r="928" spans="2:18" ht="50.25" customHeight="1">
      <c r="B928" s="508" t="s">
        <v>6</v>
      </c>
      <c r="C928" s="508"/>
      <c r="D928" s="13"/>
      <c r="E928" s="13"/>
      <c r="F928" s="7"/>
      <c r="G928" s="7"/>
      <c r="H928" s="7"/>
      <c r="I928" s="7"/>
      <c r="J928" s="7"/>
      <c r="K928" s="7"/>
      <c r="L928" s="7"/>
      <c r="M928" s="7"/>
      <c r="N928" s="20"/>
      <c r="O928" s="12"/>
      <c r="P928" s="9"/>
      <c r="Q928" s="537" t="s">
        <v>5</v>
      </c>
      <c r="R928" s="537"/>
    </row>
  </sheetData>
  <mergeCells count="62">
    <mergeCell ref="B456:R456"/>
    <mergeCell ref="B457:R457"/>
    <mergeCell ref="B458:R458"/>
    <mergeCell ref="B450:C450"/>
    <mergeCell ref="B304:R304"/>
    <mergeCell ref="B305:R305"/>
    <mergeCell ref="B307:R307"/>
    <mergeCell ref="B412:R412"/>
    <mergeCell ref="B407:R407"/>
    <mergeCell ref="B319:R319"/>
    <mergeCell ref="B321:R321"/>
    <mergeCell ref="B323:R323"/>
    <mergeCell ref="B337:R337"/>
    <mergeCell ref="B348:R348"/>
    <mergeCell ref="B365:R365"/>
    <mergeCell ref="B448:R448"/>
    <mergeCell ref="B400:R400"/>
    <mergeCell ref="B375:R375"/>
    <mergeCell ref="B384:R384"/>
    <mergeCell ref="B393:R393"/>
    <mergeCell ref="B312:R312"/>
    <mergeCell ref="B315:R315"/>
    <mergeCell ref="P1:R1"/>
    <mergeCell ref="B369:R369"/>
    <mergeCell ref="B372:R372"/>
    <mergeCell ref="B303:C303"/>
    <mergeCell ref="B308:R308"/>
    <mergeCell ref="B3:D3"/>
    <mergeCell ref="A4:E4"/>
    <mergeCell ref="A5:E5"/>
    <mergeCell ref="B346:R346"/>
    <mergeCell ref="D1:H1"/>
    <mergeCell ref="B451:R451"/>
    <mergeCell ref="B507:R507"/>
    <mergeCell ref="B508:R508"/>
    <mergeCell ref="B928:C928"/>
    <mergeCell ref="Q928:R928"/>
    <mergeCell ref="B773:R773"/>
    <mergeCell ref="B914:C914"/>
    <mergeCell ref="B915:G915"/>
    <mergeCell ref="B923:G923"/>
    <mergeCell ref="B916:G916"/>
    <mergeCell ref="B917:R917"/>
    <mergeCell ref="B918:R918"/>
    <mergeCell ref="B919:R919"/>
    <mergeCell ref="B696:R696"/>
    <mergeCell ref="B697:R697"/>
    <mergeCell ref="B509:R509"/>
    <mergeCell ref="B694:C694"/>
    <mergeCell ref="B554:R554"/>
    <mergeCell ref="B695:C695"/>
    <mergeCell ref="B459:R459"/>
    <mergeCell ref="B506:G506"/>
    <mergeCell ref="B477:G477"/>
    <mergeCell ref="B478:G478"/>
    <mergeCell ref="B479:R479"/>
    <mergeCell ref="B480:R480"/>
    <mergeCell ref="B481:R481"/>
    <mergeCell ref="B485:R485"/>
    <mergeCell ref="B486:R486"/>
    <mergeCell ref="B494:R494"/>
    <mergeCell ref="B505:G505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 1.1 раздел 1 ЗУ</vt:lpstr>
      <vt:lpstr>п 1.2 раздел 1 зд, стр, соор</vt:lpstr>
      <vt:lpstr>п1.3 раздел 1 пом-я</vt:lpstr>
      <vt:lpstr>п1.4 раздел 1 суда</vt:lpstr>
      <vt:lpstr>п 2.1 раздел 2 акции</vt:lpstr>
      <vt:lpstr>п 2.2 раздел 2 вкл</vt:lpstr>
      <vt:lpstr>п 2.3 раздел 2 движ</vt:lpstr>
      <vt:lpstr>п2.4 раздел 2</vt:lpstr>
      <vt:lpstr>раздел 3 им-во учр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2025-07-08T10:35:35Z</dcterms:modified>
</cp:coreProperties>
</file>